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23970" windowHeight="7605" activeTab="0"/>
  </bookViews>
  <sheets>
    <sheet name="Personal" sheetId="1" r:id="rId1"/>
  </sheets>
  <externalReferences>
    <externalReference r:id="rId4"/>
  </externalReferences>
  <definedNames>
    <definedName name="Bereichsuche2Stat" localSheetId="0">'Personal'!#REF!</definedName>
    <definedName name="BereichsucheStat" localSheetId="0">'Personal'!#REF!</definedName>
    <definedName name="BereichsucheStat2" localSheetId="0">'Personal'!#REF!</definedName>
    <definedName name="BereichwerteStat" localSheetId="0">'Personal'!#REF!</definedName>
    <definedName name="Darstellung">1</definedName>
    <definedName name="_xlnm.Print_Area" localSheetId="0">'Personal'!$G$7:$Z$112</definedName>
    <definedName name="_xlnm.Print_Titles" localSheetId="0">'Personal'!$D:$F,'Personal'!$1:$5</definedName>
    <definedName name="Einrückung0">"  "</definedName>
    <definedName name="Einrückung1">" "</definedName>
    <definedName name="Einrückung2">"    "</definedName>
    <definedName name="Fak" localSheetId="0">'Personal'!$D:$D</definedName>
    <definedName name="FB" localSheetId="0">'Personal'!$B:$B</definedName>
    <definedName name="FBG" localSheetId="0">'Personal'!$A:$A</definedName>
    <definedName name="FFTextDM">"           "&amp;VLOOKUP([0]!ID,DatenDM,COLUMN(DMKredit),FALSE)&amp;" "&amp;VLOOKUP([0]!ID,DatenDM,COLUMN(DMText1),FALSE)</definedName>
    <definedName name="gültig_bis">"31.12.2099"</definedName>
    <definedName name="gültig_von">"1.1.2002"</definedName>
    <definedName name="Jahr">2006</definedName>
    <definedName name="SHIS" localSheetId="0">'Personal'!$E:$E</definedName>
    <definedName name="Spaltendifferenz">-1</definedName>
    <definedName name="STUDIS" localSheetId="0">'Personal'!$C:$C</definedName>
    <definedName name="Stufeneinrückung">" "</definedName>
    <definedName name="SuchSHISStat" localSheetId="0">'Personal'!$E:$E</definedName>
    <definedName name="SuchWertStat" localSheetId="0">'Personal'!$E:$E</definedName>
    <definedName name="upersSpalte">-1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<sst xmlns="http://schemas.openxmlformats.org/spreadsheetml/2006/main" count="222" uniqueCount="138">
  <si>
    <t>Professoren</t>
  </si>
  <si>
    <t>Dozierende</t>
  </si>
  <si>
    <t>Assistierende</t>
  </si>
  <si>
    <t>Admin. &amp; Techn.P.</t>
  </si>
  <si>
    <t>Total Uni</t>
  </si>
  <si>
    <t>Total</t>
  </si>
  <si>
    <t>Assi.</t>
  </si>
  <si>
    <t>Adm.</t>
  </si>
  <si>
    <t>Anz.</t>
  </si>
  <si>
    <t>%</t>
  </si>
  <si>
    <t>FBG</t>
  </si>
  <si>
    <t>FB</t>
  </si>
  <si>
    <t>STUDIS</t>
  </si>
  <si>
    <t>Fak</t>
  </si>
  <si>
    <t>SHIS</t>
  </si>
  <si>
    <t>Geistes. &amp; Sozialwisssenschaften</t>
  </si>
  <si>
    <t>T</t>
  </si>
  <si>
    <t>Theologie</t>
  </si>
  <si>
    <t>Sprach-+Literaturwissenschaften.</t>
  </si>
  <si>
    <t>Historische+Kulturwiss.</t>
  </si>
  <si>
    <t>Sozialwissenschaften</t>
  </si>
  <si>
    <t>Geist./Soz./Übrige (LLB, SLA, HLA I)</t>
  </si>
  <si>
    <t>Wirtschaftswissenschaften</t>
  </si>
  <si>
    <t>Recht</t>
  </si>
  <si>
    <t>Exakte &amp; Naturwissenschaften</t>
  </si>
  <si>
    <t>Exakte Wissenschaften</t>
  </si>
  <si>
    <t>Naturwissenschaften</t>
  </si>
  <si>
    <t>Exakte + Nat. (BES; HLA Nat)</t>
  </si>
  <si>
    <t>Medizin &amp; Pharmazie</t>
  </si>
  <si>
    <t>Humanmedizin</t>
  </si>
  <si>
    <t>Zahnmedizin</t>
  </si>
  <si>
    <t>Veterinärmedizin</t>
  </si>
  <si>
    <t>Pharmazie</t>
  </si>
  <si>
    <t>Medizin Pharmazie Übriges</t>
  </si>
  <si>
    <t>Interdisz. (Sport, Ökologie)</t>
  </si>
  <si>
    <t>Zentralbereich</t>
  </si>
  <si>
    <t>Zentrale Verwaltung</t>
  </si>
  <si>
    <t>Zentrale Bibliotheken</t>
  </si>
  <si>
    <t>Technische Dienste und Logistik</t>
  </si>
  <si>
    <t>Dienstl. für MA &amp; Studierende</t>
  </si>
  <si>
    <t>nach Fakultäten</t>
  </si>
  <si>
    <t>TF</t>
  </si>
  <si>
    <t>653/2100</t>
  </si>
  <si>
    <t>Theologie übrige (Religionswiss.)</t>
  </si>
  <si>
    <t>Protestantische Theologie</t>
  </si>
  <si>
    <t>Christkatholische Theologie</t>
  </si>
  <si>
    <t>632-652</t>
  </si>
  <si>
    <t>Linguistik</t>
  </si>
  <si>
    <t>600-606</t>
  </si>
  <si>
    <t>Deutsche SLW</t>
  </si>
  <si>
    <t>620-622</t>
  </si>
  <si>
    <t>Französische SLW</t>
  </si>
  <si>
    <t>630-634</t>
  </si>
  <si>
    <t>Italienische SLW</t>
  </si>
  <si>
    <t>631/636/637</t>
  </si>
  <si>
    <t>Spanisch SLW</t>
  </si>
  <si>
    <t>610-616</t>
  </si>
  <si>
    <t>Englische SLW</t>
  </si>
  <si>
    <t>640-643</t>
  </si>
  <si>
    <t>Slawische SLW</t>
  </si>
  <si>
    <t>647-648</t>
  </si>
  <si>
    <t>Klass. SLW</t>
  </si>
  <si>
    <t>644-654/2649</t>
  </si>
  <si>
    <t>Vorderorientalische SKW</t>
  </si>
  <si>
    <t>SLW fächerübergr./übrige</t>
  </si>
  <si>
    <t>660/664/750</t>
  </si>
  <si>
    <t>Philosophie</t>
  </si>
  <si>
    <t>655-669</t>
  </si>
  <si>
    <t>Archäologie, Ur-+ Frühgesch.</t>
  </si>
  <si>
    <t>670-675</t>
  </si>
  <si>
    <t>Geschichte</t>
  </si>
  <si>
    <t>657-665</t>
  </si>
  <si>
    <t>Kunstgeschichte</t>
  </si>
  <si>
    <t>Musikwissenschaft</t>
  </si>
  <si>
    <t>Theater-+ Filmwissenschaft</t>
  </si>
  <si>
    <t>Ethnologie + Volkskunde</t>
  </si>
  <si>
    <t>Hist.+Kulturwiss. fächerüb./übrige</t>
  </si>
  <si>
    <t>430/680-690</t>
  </si>
  <si>
    <t>Psychologie</t>
  </si>
  <si>
    <t>661-668</t>
  </si>
  <si>
    <t>Erziehungswissenschaften</t>
  </si>
  <si>
    <t>Soziologie</t>
  </si>
  <si>
    <t>Politikwissenschaft</t>
  </si>
  <si>
    <t>Kommunikations-+ Medienw.</t>
  </si>
  <si>
    <t>Sozialwiss. fächerübergr./übrige</t>
  </si>
  <si>
    <t xml:space="preserve">Geist./Soz.übrige (HLA Hist)           </t>
  </si>
  <si>
    <t>800-830/1000/1030/2002</t>
  </si>
  <si>
    <t>Lehrer. Sek. I (Phil. I)</t>
  </si>
  <si>
    <t>2000-1</t>
  </si>
  <si>
    <t>Lehrer. Vorschul- und Primarstufe</t>
  </si>
  <si>
    <t>Volkswirtschaftslehre</t>
  </si>
  <si>
    <t>Betriebswirtschaftslehre</t>
  </si>
  <si>
    <t>Wirtschaftsw.  fächerüb./übrige</t>
  </si>
  <si>
    <t>2300-13</t>
  </si>
  <si>
    <t>700/705</t>
  </si>
  <si>
    <t>Mathematik</t>
  </si>
  <si>
    <t>Informatik</t>
  </si>
  <si>
    <t>Astronomie</t>
  </si>
  <si>
    <t>Physik</t>
  </si>
  <si>
    <t>Exakte Wiss. fächerübergr./übrige</t>
  </si>
  <si>
    <t>Chemie</t>
  </si>
  <si>
    <t>728/730</t>
  </si>
  <si>
    <t>Biologie</t>
  </si>
  <si>
    <t>735-746</t>
  </si>
  <si>
    <t>Erdwissenschaften</t>
  </si>
  <si>
    <t>Geographie</t>
  </si>
  <si>
    <t>Exakte + Nat (BES; HLA Nat)</t>
  </si>
  <si>
    <t>Ex.+Naturw. Übrige (HLA Nat)</t>
  </si>
  <si>
    <t>850-875/1050/2003</t>
  </si>
  <si>
    <t>Lehrer. Sek. I (Brev. Sec.)</t>
  </si>
  <si>
    <t>400-401</t>
  </si>
  <si>
    <t>420-421</t>
  </si>
  <si>
    <t>Med. &amp; Pharm. Übrige</t>
  </si>
  <si>
    <t xml:space="preserve">Oekologie </t>
  </si>
  <si>
    <t>Sport</t>
  </si>
  <si>
    <t>1100/1110</t>
  </si>
  <si>
    <t>Interfak. Weiterbildung KGE</t>
  </si>
  <si>
    <t>Zentalbereich</t>
  </si>
  <si>
    <t>nach Personalgruppen im Jahres-Ø</t>
  </si>
  <si>
    <t>CH</t>
  </si>
  <si>
    <t>Ausl</t>
  </si>
  <si>
    <t>Naturwiss. fächerübergr./übrige</t>
  </si>
  <si>
    <t>Interdisz.</t>
  </si>
  <si>
    <t>Ausländeranteil, Pers.-Vollzeitäquivalente</t>
  </si>
  <si>
    <t>TR01</t>
  </si>
  <si>
    <t>RT KUNST- &amp; GEISTESWISSENSCHAFTEN</t>
  </si>
  <si>
    <t>TR02</t>
  </si>
  <si>
    <t xml:space="preserve">RT KLINISCH, PRÄKLINISCH &amp; GESUNDHEIT </t>
  </si>
  <si>
    <t>TR03</t>
  </si>
  <si>
    <t xml:space="preserve">RT MASCHINENBAU &amp; TECHNOLOGIE </t>
  </si>
  <si>
    <t>TR04</t>
  </si>
  <si>
    <t xml:space="preserve">RT BIOWISSENSCHAFTEN </t>
  </si>
  <si>
    <t>TR05</t>
  </si>
  <si>
    <t>RT PHYSIK</t>
  </si>
  <si>
    <t>TR06</t>
  </si>
  <si>
    <t>RT SOZIALWISSENSCHAFTEN</t>
  </si>
  <si>
    <t>Akademische MA</t>
  </si>
  <si>
    <t>w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</si>
</sst>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s.&quot;\ * #,##0_ ;_ &quot;Frs.&quot;\ * \-#,##0_ ;_ &quot;Frs.&quot;\ * &quot;-&quot;_ ;_ @_ "/>
    <numFmt numFmtId="165" formatCode="_ &quot;Frs.&quot;\ * #,##0.00_ ;_ &quot;Frs.&quot;\ * \-#,##0.00_ ;_ &quot;Frs.&quot;\ * &quot;-&quot;??_ ;_ @_ "/>
    <numFmt numFmtId="166" formatCode="_(* #,##0.00_);_(* \(#,##0.00\);_(* &quot;-&quot;??_);_(@_)"/>
    <numFmt numFmtId="167" formatCode="_(* #,##0_);_(* \(#,##0\);_(* &quot;-&quot;_);_(@_)"/>
    <numFmt numFmtId="168" formatCode="#,###,"/>
    <numFmt numFmtId="169" formatCode="\ ###\ ###\ ###,\ "/>
    <numFmt numFmtId="170" formatCode="###\ ###\ ###"/>
    <numFmt numFmtId="171" formatCode="0.0"/>
    <numFmt numFmtId="172" formatCode="&quot;&gt;=&quot;0%"/>
    <numFmt numFmtId="173" formatCode="0.0%"/>
    <numFmt numFmtId="174" formatCode="00"/>
    <numFmt numFmtId="175" formatCode="#,##0.0"/>
  </numFmts>
  <fonts count="44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5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9" fontId="0" fillId="33" borderId="11" xfId="56" applyFont="1" applyFill="1" applyBorder="1" applyAlignment="1">
      <alignment horizontal="center" wrapText="1"/>
    </xf>
    <xf numFmtId="9" fontId="9" fillId="34" borderId="11" xfId="56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9" fontId="0" fillId="33" borderId="13" xfId="56" applyFont="1" applyFill="1" applyBorder="1" applyAlignment="1">
      <alignment horizontal="center" wrapText="1"/>
    </xf>
    <xf numFmtId="9" fontId="0" fillId="34" borderId="13" xfId="56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9" fontId="3" fillId="35" borderId="11" xfId="56" applyFont="1" applyFill="1" applyBorder="1" applyAlignment="1">
      <alignment horizontal="center" wrapText="1"/>
    </xf>
    <xf numFmtId="9" fontId="3" fillId="34" borderId="11" xfId="56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right"/>
    </xf>
    <xf numFmtId="3" fontId="9" fillId="34" borderId="15" xfId="0" applyNumberFormat="1" applyFont="1" applyFill="1" applyBorder="1" applyAlignment="1">
      <alignment horizontal="right"/>
    </xf>
    <xf numFmtId="9" fontId="9" fillId="0" borderId="15" xfId="56" applyFont="1" applyFill="1" applyBorder="1" applyAlignment="1">
      <alignment horizontal="right"/>
    </xf>
    <xf numFmtId="9" fontId="9" fillId="34" borderId="15" xfId="56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/>
    </xf>
    <xf numFmtId="3" fontId="0" fillId="34" borderId="15" xfId="0" applyNumberFormat="1" applyFont="1" applyFill="1" applyBorder="1" applyAlignment="1">
      <alignment horizontal="right"/>
    </xf>
    <xf numFmtId="9" fontId="0" fillId="0" borderId="15" xfId="56" applyFont="1" applyFill="1" applyBorder="1" applyAlignment="1">
      <alignment horizontal="right"/>
    </xf>
    <xf numFmtId="9" fontId="0" fillId="34" borderId="15" xfId="56" applyFont="1" applyFill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right"/>
    </xf>
    <xf numFmtId="3" fontId="0" fillId="34" borderId="16" xfId="0" applyNumberFormat="1" applyFont="1" applyFill="1" applyBorder="1" applyAlignment="1">
      <alignment horizontal="right"/>
    </xf>
    <xf numFmtId="9" fontId="0" fillId="0" borderId="16" xfId="56" applyFont="1" applyFill="1" applyBorder="1" applyAlignment="1">
      <alignment horizontal="right"/>
    </xf>
    <xf numFmtId="9" fontId="0" fillId="34" borderId="16" xfId="56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9" fontId="0" fillId="0" borderId="11" xfId="56" applyFont="1" applyFill="1" applyBorder="1" applyAlignment="1">
      <alignment horizontal="right"/>
    </xf>
    <xf numFmtId="9" fontId="0" fillId="34" borderId="11" xfId="56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/>
    </xf>
    <xf numFmtId="9" fontId="0" fillId="0" borderId="13" xfId="56" applyFont="1" applyFill="1" applyBorder="1" applyAlignment="1">
      <alignment horizontal="right"/>
    </xf>
    <xf numFmtId="9" fontId="0" fillId="34" borderId="13" xfId="56" applyFont="1" applyFill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right"/>
    </xf>
    <xf numFmtId="3" fontId="0" fillId="34" borderId="20" xfId="0" applyNumberFormat="1" applyFont="1" applyFill="1" applyBorder="1" applyAlignment="1">
      <alignment horizontal="right"/>
    </xf>
    <xf numFmtId="9" fontId="0" fillId="0" borderId="20" xfId="56" applyFont="1" applyFill="1" applyBorder="1" applyAlignment="1">
      <alignment horizontal="right"/>
    </xf>
    <xf numFmtId="9" fontId="0" fillId="34" borderId="20" xfId="56" applyFont="1" applyFill="1" applyBorder="1" applyAlignment="1">
      <alignment horizontal="right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right"/>
    </xf>
    <xf numFmtId="3" fontId="9" fillId="34" borderId="20" xfId="0" applyNumberFormat="1" applyFont="1" applyFill="1" applyBorder="1" applyAlignment="1">
      <alignment horizontal="right"/>
    </xf>
    <xf numFmtId="9" fontId="9" fillId="0" borderId="20" xfId="56" applyFont="1" applyFill="1" applyBorder="1" applyAlignment="1">
      <alignment horizontal="right"/>
    </xf>
    <xf numFmtId="9" fontId="9" fillId="34" borderId="20" xfId="56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right"/>
    </xf>
    <xf numFmtId="3" fontId="0" fillId="34" borderId="23" xfId="0" applyNumberFormat="1" applyFont="1" applyFill="1" applyBorder="1" applyAlignment="1">
      <alignment horizontal="right"/>
    </xf>
    <xf numFmtId="9" fontId="0" fillId="0" borderId="23" xfId="56" applyFont="1" applyFill="1" applyBorder="1" applyAlignment="1">
      <alignment horizontal="right"/>
    </xf>
    <xf numFmtId="9" fontId="0" fillId="34" borderId="23" xfId="56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/>
    </xf>
    <xf numFmtId="3" fontId="9" fillId="34" borderId="27" xfId="0" applyNumberFormat="1" applyFont="1" applyFill="1" applyBorder="1" applyAlignment="1">
      <alignment horizontal="right"/>
    </xf>
    <xf numFmtId="9" fontId="9" fillId="0" borderId="27" xfId="56" applyFont="1" applyFill="1" applyBorder="1" applyAlignment="1">
      <alignment horizontal="right"/>
    </xf>
    <xf numFmtId="9" fontId="9" fillId="34" borderId="28" xfId="56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3" fontId="0" fillId="0" borderId="30" xfId="0" applyNumberFormat="1" applyFont="1" applyFill="1" applyBorder="1" applyAlignment="1">
      <alignment horizontal="right"/>
    </xf>
    <xf numFmtId="3" fontId="0" fillId="34" borderId="30" xfId="0" applyNumberFormat="1" applyFont="1" applyFill="1" applyBorder="1" applyAlignment="1">
      <alignment horizontal="right"/>
    </xf>
    <xf numFmtId="9" fontId="0" fillId="0" borderId="30" xfId="56" applyFont="1" applyFill="1" applyBorder="1" applyAlignment="1">
      <alignment horizontal="right"/>
    </xf>
    <xf numFmtId="9" fontId="0" fillId="34" borderId="30" xfId="56" applyFont="1" applyFill="1" applyBorder="1" applyAlignment="1">
      <alignment horizontal="right"/>
    </xf>
    <xf numFmtId="0" fontId="7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left" vertical="center" wrapText="1"/>
    </xf>
    <xf numFmtId="3" fontId="9" fillId="35" borderId="31" xfId="0" applyNumberFormat="1" applyFont="1" applyFill="1" applyBorder="1" applyAlignment="1">
      <alignment horizontal="right"/>
    </xf>
    <xf numFmtId="3" fontId="9" fillId="34" borderId="32" xfId="0" applyNumberFormat="1" applyFont="1" applyFill="1" applyBorder="1" applyAlignment="1">
      <alignment horizontal="right"/>
    </xf>
    <xf numFmtId="3" fontId="9" fillId="35" borderId="32" xfId="0" applyNumberFormat="1" applyFont="1" applyFill="1" applyBorder="1" applyAlignment="1">
      <alignment horizontal="right"/>
    </xf>
    <xf numFmtId="9" fontId="9" fillId="35" borderId="31" xfId="56" applyFont="1" applyFill="1" applyBorder="1" applyAlignment="1">
      <alignment horizontal="right"/>
    </xf>
    <xf numFmtId="9" fontId="9" fillId="35" borderId="32" xfId="56" applyFont="1" applyFill="1" applyBorder="1" applyAlignment="1">
      <alignment horizontal="right"/>
    </xf>
    <xf numFmtId="9" fontId="9" fillId="34" borderId="32" xfId="56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35" borderId="15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 wrapText="1"/>
    </xf>
    <xf numFmtId="3" fontId="9" fillId="35" borderId="15" xfId="0" applyNumberFormat="1" applyFont="1" applyFill="1" applyBorder="1" applyAlignment="1">
      <alignment horizontal="right"/>
    </xf>
    <xf numFmtId="3" fontId="9" fillId="34" borderId="14" xfId="0" applyNumberFormat="1" applyFont="1" applyFill="1" applyBorder="1" applyAlignment="1">
      <alignment horizontal="right"/>
    </xf>
    <xf numFmtId="3" fontId="9" fillId="35" borderId="14" xfId="0" applyNumberFormat="1" applyFont="1" applyFill="1" applyBorder="1" applyAlignment="1">
      <alignment horizontal="right"/>
    </xf>
    <xf numFmtId="9" fontId="9" fillId="35" borderId="15" xfId="56" applyFont="1" applyFill="1" applyBorder="1" applyAlignment="1">
      <alignment horizontal="right"/>
    </xf>
    <xf numFmtId="9" fontId="9" fillId="35" borderId="14" xfId="56" applyFont="1" applyFill="1" applyBorder="1" applyAlignment="1">
      <alignment horizontal="right"/>
    </xf>
    <xf numFmtId="9" fontId="9" fillId="34" borderId="14" xfId="56" applyFont="1" applyFill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0" fillId="34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9" fontId="0" fillId="0" borderId="21" xfId="56" applyFont="1" applyFill="1" applyBorder="1" applyAlignment="1">
      <alignment horizontal="right"/>
    </xf>
    <xf numFmtId="9" fontId="0" fillId="34" borderId="21" xfId="56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9" fontId="0" fillId="0" borderId="14" xfId="56" applyFont="1" applyFill="1" applyBorder="1" applyAlignment="1">
      <alignment horizontal="right"/>
    </xf>
    <xf numFmtId="9" fontId="0" fillId="34" borderId="14" xfId="56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0" fillId="34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9" fontId="0" fillId="0" borderId="17" xfId="56" applyFont="1" applyFill="1" applyBorder="1" applyAlignment="1">
      <alignment horizontal="right"/>
    </xf>
    <xf numFmtId="9" fontId="0" fillId="34" borderId="17" xfId="56" applyFont="1" applyFill="1" applyBorder="1" applyAlignment="1">
      <alignment horizontal="right"/>
    </xf>
    <xf numFmtId="0" fontId="7" fillId="35" borderId="30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left" vertical="center" wrapText="1"/>
    </xf>
    <xf numFmtId="3" fontId="9" fillId="35" borderId="30" xfId="0" applyNumberFormat="1" applyFont="1" applyFill="1" applyBorder="1" applyAlignment="1">
      <alignment horizontal="right"/>
    </xf>
    <xf numFmtId="3" fontId="9" fillId="34" borderId="29" xfId="0" applyNumberFormat="1" applyFont="1" applyFill="1" applyBorder="1" applyAlignment="1">
      <alignment horizontal="right"/>
    </xf>
    <xf numFmtId="3" fontId="9" fillId="35" borderId="29" xfId="0" applyNumberFormat="1" applyFont="1" applyFill="1" applyBorder="1" applyAlignment="1">
      <alignment horizontal="right"/>
    </xf>
    <xf numFmtId="9" fontId="9" fillId="35" borderId="30" xfId="56" applyFont="1" applyFill="1" applyBorder="1" applyAlignment="1">
      <alignment horizontal="right"/>
    </xf>
    <xf numFmtId="9" fontId="9" fillId="35" borderId="29" xfId="56" applyFont="1" applyFill="1" applyBorder="1" applyAlignment="1">
      <alignment horizontal="right"/>
    </xf>
    <xf numFmtId="9" fontId="9" fillId="34" borderId="29" xfId="56" applyFont="1" applyFill="1" applyBorder="1" applyAlignment="1">
      <alignment horizontal="right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right"/>
    </xf>
    <xf numFmtId="3" fontId="0" fillId="34" borderId="22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9" fontId="0" fillId="0" borderId="33" xfId="56" applyFont="1" applyFill="1" applyBorder="1" applyAlignment="1">
      <alignment horizontal="right"/>
    </xf>
    <xf numFmtId="9" fontId="0" fillId="0" borderId="22" xfId="56" applyFont="1" applyFill="1" applyBorder="1" applyAlignment="1">
      <alignment horizontal="right"/>
    </xf>
    <xf numFmtId="9" fontId="0" fillId="34" borderId="22" xfId="56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9" fontId="0" fillId="0" borderId="0" xfId="56" applyAlignment="1">
      <alignment/>
    </xf>
    <xf numFmtId="175" fontId="0" fillId="0" borderId="21" xfId="0" applyNumberFormat="1" applyFont="1" applyFill="1" applyBorder="1" applyAlignment="1">
      <alignment horizontal="right"/>
    </xf>
    <xf numFmtId="175" fontId="0" fillId="0" borderId="14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>
      <alignment horizontal="right"/>
    </xf>
    <xf numFmtId="175" fontId="0" fillId="0" borderId="16" xfId="0" applyNumberFormat="1" applyFont="1" applyFill="1" applyBorder="1" applyAlignment="1">
      <alignment horizontal="right"/>
    </xf>
    <xf numFmtId="175" fontId="0" fillId="0" borderId="15" xfId="0" applyNumberFormat="1" applyFont="1" applyFill="1" applyBorder="1" applyAlignment="1">
      <alignment horizontal="right"/>
    </xf>
    <xf numFmtId="175" fontId="0" fillId="0" borderId="33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9" fontId="9" fillId="33" borderId="18" xfId="56" applyFont="1" applyFill="1" applyBorder="1" applyAlignment="1">
      <alignment horizontal="center"/>
    </xf>
    <xf numFmtId="9" fontId="9" fillId="33" borderId="35" xfId="56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174" fontId="3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1" fontId="0" fillId="0" borderId="30" xfId="56" applyNumberFormat="1" applyFont="1" applyFill="1" applyBorder="1" applyAlignment="1">
      <alignment horizontal="right"/>
    </xf>
    <xf numFmtId="174" fontId="3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" fontId="0" fillId="0" borderId="15" xfId="56" applyNumberFormat="1" applyFont="1" applyFill="1" applyBorder="1" applyAlignment="1">
      <alignment horizontal="right"/>
    </xf>
    <xf numFmtId="174" fontId="0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Milliers [0]_Feuil1" xfId="49"/>
    <cellStyle name="Milliers_Feuil1" xfId="50"/>
    <cellStyle name="Monétaire [0]_EPFL1.2" xfId="51"/>
    <cellStyle name="Monétaire_EPFL1.2" xfId="52"/>
    <cellStyle name="Neutral" xfId="53"/>
    <cellStyle name="Normal_EPFL1.2" xfId="54"/>
    <cellStyle name="Notiz" xfId="55"/>
    <cellStyle name="Percent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</xdr:rowOff>
    </xdr:from>
    <xdr:to>
      <xdr:col>4</xdr:col>
      <xdr:colOff>400050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b_UL\Controlling\Extern\Reports\Statistiken\STUDIS%202009\mit%20Formeln%202009\SHIS%20Stammdate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S_Fächer"/>
      <sheetName val="SHIS-Fachbereiche"/>
      <sheetName val="Fkat 10-BE"/>
      <sheetName val="STUDIS Code"/>
      <sheetName val="Studienziel"/>
      <sheetName val="KTR"/>
      <sheetName val="Externe Examen"/>
      <sheetName val="Studienstufe"/>
      <sheetName val="PrüfungsstufenSTUDIS"/>
      <sheetName val="PrüfungsstufendefBFS"/>
      <sheetName val="Prüfungsinstanz"/>
    </sheetNames>
    <definedNames>
      <definedName name="SHISFach" refersTo="=SHIS_Fächer!$A$4:$L$93"/>
    </definedNames>
    <sheetDataSet>
      <sheetData sheetId="0">
        <row r="4">
          <cell r="A4">
            <v>1205</v>
          </cell>
          <cell r="B4" t="str">
            <v>Protestantische Theologie</v>
          </cell>
          <cell r="C4" t="str">
            <v>Théologie protestante</v>
          </cell>
          <cell r="D4" t="str">
            <v>Protestant Theology</v>
          </cell>
          <cell r="E4">
            <v>1.1</v>
          </cell>
          <cell r="F4">
            <v>1</v>
          </cell>
          <cell r="G4" t="str">
            <v>FG I</v>
          </cell>
          <cell r="H4">
            <v>10090</v>
          </cell>
          <cell r="I4">
            <v>40</v>
          </cell>
          <cell r="J4">
            <v>4</v>
          </cell>
          <cell r="K4" t="str">
            <v>TR01</v>
          </cell>
          <cell r="L4" t="str">
            <v>TR KUNST- &amp; GEISTESWISSENSCHAFTEN</v>
          </cell>
        </row>
        <row r="5">
          <cell r="A5">
            <v>1210</v>
          </cell>
          <cell r="B5" t="str">
            <v>Römisch-katholische Theologie</v>
          </cell>
          <cell r="C5" t="str">
            <v>Théologie catholique-romaine</v>
          </cell>
          <cell r="D5" t="str">
            <v>Roman Catholic Theology</v>
          </cell>
          <cell r="E5">
            <v>1.1</v>
          </cell>
          <cell r="F5">
            <v>1</v>
          </cell>
          <cell r="G5" t="str">
            <v>FG I</v>
          </cell>
          <cell r="H5">
            <v>10090</v>
          </cell>
          <cell r="I5">
            <v>40</v>
          </cell>
          <cell r="K5" t="str">
            <v>TR01</v>
          </cell>
          <cell r="L5" t="str">
            <v>TR KUNST- &amp; GEISTESWISSENSCHAFTEN</v>
          </cell>
        </row>
        <row r="6">
          <cell r="A6">
            <v>1215</v>
          </cell>
          <cell r="B6" t="str">
            <v>Christkatholische Theologie</v>
          </cell>
          <cell r="C6" t="str">
            <v>Théologie catholique-chrétienne</v>
          </cell>
          <cell r="D6" t="str">
            <v>Old Catholic Theology</v>
          </cell>
          <cell r="E6">
            <v>1.1</v>
          </cell>
          <cell r="F6">
            <v>1</v>
          </cell>
          <cell r="G6" t="str">
            <v>FG I</v>
          </cell>
          <cell r="H6">
            <v>10090</v>
          </cell>
          <cell r="I6">
            <v>40</v>
          </cell>
          <cell r="J6">
            <v>4</v>
          </cell>
          <cell r="K6" t="str">
            <v>TR01</v>
          </cell>
          <cell r="L6" t="str">
            <v>TR KUNST- &amp; GEISTESWISSENSCHAFTEN</v>
          </cell>
        </row>
        <row r="7">
          <cell r="A7">
            <v>1201</v>
          </cell>
          <cell r="B7" t="str">
            <v>Theologie fächerübergr./übrige</v>
          </cell>
          <cell r="C7" t="str">
            <v>Théologie pluridisc./autres</v>
          </cell>
          <cell r="D7" t="str">
            <v>Religion </v>
          </cell>
          <cell r="E7">
            <v>1.1</v>
          </cell>
          <cell r="F7">
            <v>1</v>
          </cell>
          <cell r="G7" t="str">
            <v>FG I</v>
          </cell>
          <cell r="H7">
            <v>10090</v>
          </cell>
          <cell r="I7">
            <v>40</v>
          </cell>
          <cell r="J7">
            <v>70</v>
          </cell>
          <cell r="K7" t="str">
            <v>TR01</v>
          </cell>
          <cell r="L7" t="str">
            <v>TR KUNST- &amp; GEISTESWISSENSCHAFTEN</v>
          </cell>
        </row>
        <row r="8">
          <cell r="A8">
            <v>1405</v>
          </cell>
          <cell r="B8" t="str">
            <v>Linguistik</v>
          </cell>
          <cell r="C8" t="str">
            <v>Linguistique</v>
          </cell>
          <cell r="D8" t="str">
            <v>Linguistics</v>
          </cell>
          <cell r="E8">
            <v>1.2</v>
          </cell>
          <cell r="F8">
            <v>1</v>
          </cell>
          <cell r="G8" t="str">
            <v>FG I</v>
          </cell>
          <cell r="H8">
            <v>10090</v>
          </cell>
          <cell r="I8">
            <v>40</v>
          </cell>
          <cell r="J8">
            <v>70</v>
          </cell>
          <cell r="K8" t="str">
            <v>TR01</v>
          </cell>
          <cell r="L8" t="str">
            <v>TR KUNST- &amp; GEISTESWISSENSCHAFTEN</v>
          </cell>
        </row>
        <row r="9">
          <cell r="A9">
            <v>1410</v>
          </cell>
          <cell r="B9" t="str">
            <v>Deutsche SLW</v>
          </cell>
          <cell r="C9" t="str">
            <v>Ll allemandes</v>
          </cell>
          <cell r="D9" t="str">
            <v>German language and literature</v>
          </cell>
          <cell r="E9">
            <v>1.2</v>
          </cell>
          <cell r="F9">
            <v>1</v>
          </cell>
          <cell r="G9" t="str">
            <v>FG I</v>
          </cell>
          <cell r="H9">
            <v>10090</v>
          </cell>
          <cell r="I9">
            <v>40</v>
          </cell>
          <cell r="J9">
            <v>70</v>
          </cell>
          <cell r="K9" t="str">
            <v>TR01</v>
          </cell>
          <cell r="L9" t="str">
            <v>TR KUNST- &amp; GEISTESWISSENSCHAFTEN</v>
          </cell>
        </row>
        <row r="10">
          <cell r="A10">
            <v>1415</v>
          </cell>
          <cell r="B10" t="str">
            <v>Französische SLW</v>
          </cell>
          <cell r="C10" t="str">
            <v>Ll francaises</v>
          </cell>
          <cell r="D10" t="str">
            <v>French language and literature</v>
          </cell>
          <cell r="E10">
            <v>1.2</v>
          </cell>
          <cell r="F10">
            <v>1</v>
          </cell>
          <cell r="G10" t="str">
            <v>FG I</v>
          </cell>
          <cell r="H10">
            <v>10090</v>
          </cell>
          <cell r="I10">
            <v>40</v>
          </cell>
          <cell r="J10">
            <v>70</v>
          </cell>
          <cell r="K10" t="str">
            <v>TR01</v>
          </cell>
          <cell r="L10" t="str">
            <v>TR KUNST- &amp; GEISTESWISSENSCHAFTEN</v>
          </cell>
        </row>
        <row r="11">
          <cell r="A11">
            <v>1420</v>
          </cell>
          <cell r="B11" t="str">
            <v>Italienische SLW</v>
          </cell>
          <cell r="C11" t="str">
            <v>Ll italiennes</v>
          </cell>
          <cell r="D11" t="str">
            <v>Italian language and literature</v>
          </cell>
          <cell r="E11">
            <v>1.2</v>
          </cell>
          <cell r="F11">
            <v>1</v>
          </cell>
          <cell r="G11" t="str">
            <v>FG I</v>
          </cell>
          <cell r="H11">
            <v>10090</v>
          </cell>
          <cell r="I11">
            <v>40</v>
          </cell>
          <cell r="J11">
            <v>70</v>
          </cell>
          <cell r="K11" t="str">
            <v>TR01</v>
          </cell>
          <cell r="L11" t="str">
            <v>TR KUNST- &amp; GEISTESWISSENSCHAFTEN</v>
          </cell>
        </row>
        <row r="12">
          <cell r="A12">
            <v>1425</v>
          </cell>
          <cell r="B12" t="str">
            <v>Rätoromanische SLW</v>
          </cell>
          <cell r="C12" t="str">
            <v>Ll rhetoromaines</v>
          </cell>
          <cell r="D12" t="str">
            <v>Rhetoroman language and literature</v>
          </cell>
          <cell r="E12">
            <v>1.2</v>
          </cell>
          <cell r="F12">
            <v>1</v>
          </cell>
          <cell r="G12" t="str">
            <v>FG I</v>
          </cell>
          <cell r="H12">
            <v>10090</v>
          </cell>
          <cell r="I12">
            <v>40</v>
          </cell>
          <cell r="K12" t="str">
            <v>TR01</v>
          </cell>
          <cell r="L12" t="str">
            <v>TR KUNST- &amp; GEISTESWISSENSCHAFTEN</v>
          </cell>
        </row>
        <row r="13">
          <cell r="A13">
            <v>1435</v>
          </cell>
          <cell r="B13" t="str">
            <v>Englische SLW</v>
          </cell>
          <cell r="C13" t="str">
            <v>Ll anglaises</v>
          </cell>
          <cell r="D13" t="str">
            <v>English language and literature</v>
          </cell>
          <cell r="E13">
            <v>1.2</v>
          </cell>
          <cell r="F13">
            <v>1</v>
          </cell>
          <cell r="G13" t="str">
            <v>FG I</v>
          </cell>
          <cell r="H13">
            <v>10090</v>
          </cell>
          <cell r="I13">
            <v>40</v>
          </cell>
          <cell r="J13">
            <v>70</v>
          </cell>
          <cell r="K13" t="str">
            <v>TR01</v>
          </cell>
          <cell r="L13" t="str">
            <v>TR KUNST- &amp; GEISTESWISSENSCHAFTEN</v>
          </cell>
        </row>
        <row r="14">
          <cell r="A14">
            <v>1429</v>
          </cell>
          <cell r="B14" t="str">
            <v>Andere mod. Sprachen Europas</v>
          </cell>
          <cell r="C14" t="str">
            <v>Autres langues europ. modernes</v>
          </cell>
          <cell r="D14" t="str">
            <v>Other modern languages of Europe</v>
          </cell>
          <cell r="E14">
            <v>1.2</v>
          </cell>
          <cell r="F14">
            <v>1</v>
          </cell>
          <cell r="G14" t="str">
            <v>FG I</v>
          </cell>
          <cell r="H14">
            <v>10090</v>
          </cell>
          <cell r="I14">
            <v>40</v>
          </cell>
          <cell r="J14">
            <v>70</v>
          </cell>
          <cell r="K14" t="str">
            <v>TR01</v>
          </cell>
          <cell r="L14" t="str">
            <v>TR KUNST- &amp; GEISTESWISSENSCHAFTEN</v>
          </cell>
        </row>
        <row r="15">
          <cell r="A15">
            <v>1430</v>
          </cell>
          <cell r="B15" t="str">
            <v>Iberische SLW</v>
          </cell>
          <cell r="C15" t="str">
            <v>Ll ibériques</v>
          </cell>
          <cell r="D15" t="str">
            <v>Spanish language and literature</v>
          </cell>
          <cell r="E15">
            <v>1.2</v>
          </cell>
          <cell r="F15">
            <v>1</v>
          </cell>
          <cell r="G15" t="str">
            <v>FG I</v>
          </cell>
          <cell r="H15">
            <v>10090</v>
          </cell>
          <cell r="I15">
            <v>40</v>
          </cell>
          <cell r="J15">
            <v>70</v>
          </cell>
          <cell r="K15" t="str">
            <v>TR01</v>
          </cell>
          <cell r="L15" t="str">
            <v>TR KUNST- &amp; GEISTESWISSENSCHAFTEN</v>
          </cell>
        </row>
        <row r="16">
          <cell r="A16">
            <v>1431</v>
          </cell>
          <cell r="B16" t="str">
            <v>Neugriechische SLW</v>
          </cell>
          <cell r="C16" t="str">
            <v>Ll grecques modernes</v>
          </cell>
          <cell r="D16" t="str">
            <v>Modern Greek language and literature</v>
          </cell>
          <cell r="E16">
            <v>1.2</v>
          </cell>
          <cell r="F16">
            <v>1</v>
          </cell>
          <cell r="G16" t="str">
            <v>FG I</v>
          </cell>
          <cell r="H16">
            <v>10090</v>
          </cell>
          <cell r="I16">
            <v>40</v>
          </cell>
          <cell r="K16" t="str">
            <v>TR01</v>
          </cell>
          <cell r="L16" t="str">
            <v>TR KUNST- &amp; GEISTESWISSENSCHAFTEN</v>
          </cell>
        </row>
        <row r="17">
          <cell r="A17">
            <v>1440</v>
          </cell>
          <cell r="B17" t="str">
            <v>Slawische SLW</v>
          </cell>
          <cell r="C17" t="str">
            <v>Ll slaves</v>
          </cell>
          <cell r="D17" t="str">
            <v>Slavic language and literature</v>
          </cell>
          <cell r="E17">
            <v>1.2</v>
          </cell>
          <cell r="F17">
            <v>1</v>
          </cell>
          <cell r="G17" t="str">
            <v>FG I</v>
          </cell>
          <cell r="H17">
            <v>10090</v>
          </cell>
          <cell r="I17">
            <v>40</v>
          </cell>
          <cell r="J17">
            <v>70</v>
          </cell>
          <cell r="K17" t="str">
            <v>TR01</v>
          </cell>
          <cell r="L17" t="str">
            <v>TR KUNST- &amp; GEISTESWISSENSCHAFTEN</v>
          </cell>
        </row>
        <row r="18">
          <cell r="A18">
            <v>1445</v>
          </cell>
          <cell r="B18" t="str">
            <v>Nordische SLW</v>
          </cell>
          <cell r="C18" t="str">
            <v>Ll nordiques</v>
          </cell>
          <cell r="D18" t="str">
            <v>Nordic language and literature</v>
          </cell>
          <cell r="E18">
            <v>1.2</v>
          </cell>
          <cell r="F18">
            <v>1</v>
          </cell>
          <cell r="G18" t="str">
            <v>FG I</v>
          </cell>
          <cell r="H18">
            <v>10090</v>
          </cell>
          <cell r="I18">
            <v>40</v>
          </cell>
          <cell r="K18" t="str">
            <v>TR01</v>
          </cell>
          <cell r="L18" t="str">
            <v>TR KUNST- &amp; GEISTESWISSENSCHAFTEN</v>
          </cell>
        </row>
        <row r="19">
          <cell r="A19">
            <v>1449</v>
          </cell>
          <cell r="B19" t="str">
            <v>Klass. Sprachen Europas</v>
          </cell>
          <cell r="C19" t="str">
            <v>Langues européennes classiques</v>
          </cell>
          <cell r="D19" t="str">
            <v>Classic language of europe</v>
          </cell>
          <cell r="E19">
            <v>1.2</v>
          </cell>
          <cell r="F19">
            <v>1</v>
          </cell>
          <cell r="G19" t="str">
            <v>FG I</v>
          </cell>
          <cell r="H19">
            <v>10090</v>
          </cell>
          <cell r="I19">
            <v>40</v>
          </cell>
          <cell r="J19">
            <v>70</v>
          </cell>
          <cell r="K19" t="str">
            <v>TR01</v>
          </cell>
          <cell r="L19" t="str">
            <v>TR KUNST- &amp; GEISTESWISSENSCHAFTEN</v>
          </cell>
        </row>
        <row r="20">
          <cell r="A20">
            <v>1450</v>
          </cell>
          <cell r="B20" t="str">
            <v>Klass. SLW</v>
          </cell>
          <cell r="C20" t="str">
            <v>Ll anciennes classiques</v>
          </cell>
          <cell r="D20" t="str">
            <v>Classic language and literature</v>
          </cell>
          <cell r="E20">
            <v>1.2</v>
          </cell>
          <cell r="F20">
            <v>1</v>
          </cell>
          <cell r="G20" t="str">
            <v>FG I</v>
          </cell>
          <cell r="H20">
            <v>10090</v>
          </cell>
          <cell r="I20">
            <v>40</v>
          </cell>
          <cell r="J20">
            <v>70</v>
          </cell>
          <cell r="K20" t="str">
            <v>TR01</v>
          </cell>
          <cell r="L20" t="str">
            <v>TR KUNST- &amp; GEISTESWISSENSCHAFTEN</v>
          </cell>
        </row>
        <row r="21">
          <cell r="A21">
            <v>1454</v>
          </cell>
          <cell r="B21" t="str">
            <v>Andere nichteurop. Sprachen</v>
          </cell>
          <cell r="C21" t="str">
            <v>Autres langues non-européennes</v>
          </cell>
          <cell r="D21" t="str">
            <v>Other not european languages</v>
          </cell>
          <cell r="E21">
            <v>1.2</v>
          </cell>
          <cell r="F21">
            <v>1</v>
          </cell>
          <cell r="G21" t="str">
            <v>FG I</v>
          </cell>
          <cell r="H21">
            <v>10090</v>
          </cell>
          <cell r="I21">
            <v>40</v>
          </cell>
          <cell r="J21">
            <v>70</v>
          </cell>
          <cell r="K21" t="str">
            <v>TR01</v>
          </cell>
          <cell r="L21" t="str">
            <v>TR KUNST- &amp; GEISTESWISSENSCHAFTEN</v>
          </cell>
        </row>
        <row r="22">
          <cell r="A22">
            <v>1455</v>
          </cell>
          <cell r="B22" t="str">
            <v>Asiatische SKW</v>
          </cell>
          <cell r="C22" t="str">
            <v>Lc asiatiques</v>
          </cell>
          <cell r="D22" t="str">
            <v>Asian language and literature</v>
          </cell>
          <cell r="E22">
            <v>1.2</v>
          </cell>
          <cell r="F22">
            <v>1</v>
          </cell>
          <cell r="G22" t="str">
            <v>FG I</v>
          </cell>
          <cell r="H22">
            <v>10090</v>
          </cell>
          <cell r="I22">
            <v>40</v>
          </cell>
          <cell r="J22">
            <v>70</v>
          </cell>
          <cell r="K22" t="str">
            <v>TR01</v>
          </cell>
          <cell r="L22" t="str">
            <v>TR KUNST- &amp; GEISTESWISSENSCHAFTEN</v>
          </cell>
        </row>
        <row r="23">
          <cell r="A23">
            <v>1460</v>
          </cell>
          <cell r="B23" t="str">
            <v>Vorderorientalische SKW</v>
          </cell>
          <cell r="C23" t="str">
            <v>Lc proche-orientales</v>
          </cell>
          <cell r="D23" t="str">
            <v>Oriental language and culture</v>
          </cell>
          <cell r="E23">
            <v>1.2</v>
          </cell>
          <cell r="F23">
            <v>1</v>
          </cell>
          <cell r="G23" t="str">
            <v>FG I</v>
          </cell>
          <cell r="H23">
            <v>10090</v>
          </cell>
          <cell r="I23">
            <v>40</v>
          </cell>
          <cell r="J23">
            <v>70</v>
          </cell>
          <cell r="K23" t="str">
            <v>TR01</v>
          </cell>
          <cell r="L23" t="str">
            <v>TR KUNST- &amp; GEISTESWISSENSCHAFTEN</v>
          </cell>
        </row>
        <row r="24">
          <cell r="A24">
            <v>1465</v>
          </cell>
          <cell r="B24" t="str">
            <v>Afrikanische SKW</v>
          </cell>
          <cell r="C24" t="str">
            <v>Lc africaines</v>
          </cell>
          <cell r="D24" t="str">
            <v>African language and literature</v>
          </cell>
          <cell r="E24">
            <v>1.2</v>
          </cell>
          <cell r="F24">
            <v>1</v>
          </cell>
          <cell r="G24" t="str">
            <v>FG I</v>
          </cell>
          <cell r="H24">
            <v>10090</v>
          </cell>
          <cell r="I24">
            <v>40</v>
          </cell>
          <cell r="J24">
            <v>70</v>
          </cell>
          <cell r="K24" t="str">
            <v>TR01</v>
          </cell>
          <cell r="L24" t="str">
            <v>TR KUNST- &amp; GEISTESWISSENSCHAFTEN</v>
          </cell>
        </row>
        <row r="25">
          <cell r="A25">
            <v>1470</v>
          </cell>
          <cell r="B25" t="str">
            <v>Dolmetschen &amp; Uebersetzung</v>
          </cell>
          <cell r="C25" t="str">
            <v>Interprétation + traduction</v>
          </cell>
          <cell r="D25" t="str">
            <v>Interpretation and translation</v>
          </cell>
          <cell r="E25">
            <v>1.2</v>
          </cell>
          <cell r="F25">
            <v>1</v>
          </cell>
          <cell r="G25" t="str">
            <v>FG I</v>
          </cell>
          <cell r="H25">
            <v>10090</v>
          </cell>
          <cell r="I25">
            <v>40</v>
          </cell>
          <cell r="K25" t="str">
            <v>TR01</v>
          </cell>
          <cell r="L25" t="str">
            <v>TR KUNST- &amp; GEISTESWISSENSCHAFTEN</v>
          </cell>
        </row>
        <row r="26">
          <cell r="A26">
            <v>1401</v>
          </cell>
          <cell r="B26" t="str">
            <v>SLW fächerübergr./übrige</v>
          </cell>
          <cell r="C26" t="str">
            <v>Langues &amp; littérature pluridisc./autres</v>
          </cell>
          <cell r="D26" t="str">
            <v>Science of language and literature</v>
          </cell>
          <cell r="E26">
            <v>1.2</v>
          </cell>
          <cell r="F26">
            <v>1</v>
          </cell>
          <cell r="G26" t="str">
            <v>FG I</v>
          </cell>
          <cell r="H26">
            <v>10090</v>
          </cell>
          <cell r="I26">
            <v>40</v>
          </cell>
          <cell r="J26">
            <v>70</v>
          </cell>
          <cell r="K26" t="str">
            <v>TR01</v>
          </cell>
          <cell r="L26" t="str">
            <v>TR KUNST- &amp; GEISTESWISSENSCHAFTEN</v>
          </cell>
        </row>
        <row r="27">
          <cell r="A27">
            <v>1300</v>
          </cell>
          <cell r="B27" t="str">
            <v>Philosophie</v>
          </cell>
          <cell r="C27" t="str">
            <v>Philosophie</v>
          </cell>
          <cell r="D27" t="str">
            <v>Philosophy</v>
          </cell>
          <cell r="E27">
            <v>1.3</v>
          </cell>
          <cell r="F27">
            <v>1</v>
          </cell>
          <cell r="G27" t="str">
            <v>FG I</v>
          </cell>
          <cell r="H27">
            <v>10090</v>
          </cell>
          <cell r="I27">
            <v>40</v>
          </cell>
          <cell r="J27">
            <v>70</v>
          </cell>
          <cell r="K27" t="str">
            <v>TR01</v>
          </cell>
          <cell r="L27" t="str">
            <v>TR KUNST- &amp; GEISTESWISSENSCHAFTEN</v>
          </cell>
        </row>
        <row r="28">
          <cell r="A28">
            <v>1500</v>
          </cell>
          <cell r="B28" t="str">
            <v>Archäologie, Ur- &amp; Frühgeschichte</v>
          </cell>
          <cell r="C28" t="str">
            <v>Archéologie &amp; préhistoire</v>
          </cell>
          <cell r="D28" t="str">
            <v>Archaeology</v>
          </cell>
          <cell r="E28">
            <v>1.3</v>
          </cell>
          <cell r="F28">
            <v>1</v>
          </cell>
          <cell r="G28" t="str">
            <v>FG I</v>
          </cell>
          <cell r="H28">
            <v>10090</v>
          </cell>
          <cell r="I28">
            <v>40</v>
          </cell>
          <cell r="J28">
            <v>70</v>
          </cell>
          <cell r="K28" t="str">
            <v>TR06</v>
          </cell>
          <cell r="L28" t="str">
            <v>TR SOZIALWISSENSCHAFTEN</v>
          </cell>
        </row>
        <row r="29">
          <cell r="A29">
            <v>1600</v>
          </cell>
          <cell r="B29" t="str">
            <v>Geschichte</v>
          </cell>
          <cell r="C29" t="str">
            <v>Histoire</v>
          </cell>
          <cell r="D29" t="str">
            <v>History</v>
          </cell>
          <cell r="E29">
            <v>1.3</v>
          </cell>
          <cell r="F29">
            <v>1</v>
          </cell>
          <cell r="G29" t="str">
            <v>FG I</v>
          </cell>
          <cell r="H29">
            <v>10090</v>
          </cell>
          <cell r="I29">
            <v>40</v>
          </cell>
          <cell r="J29">
            <v>70</v>
          </cell>
          <cell r="K29" t="str">
            <v>TR01</v>
          </cell>
          <cell r="L29" t="str">
            <v>TR KUNST- &amp; GEISTESWISSENSCHAFTEN</v>
          </cell>
        </row>
        <row r="30">
          <cell r="A30">
            <v>1700</v>
          </cell>
          <cell r="B30" t="str">
            <v>Kunstgeschichte</v>
          </cell>
          <cell r="C30" t="str">
            <v>Histoire de l´art</v>
          </cell>
          <cell r="D30" t="str">
            <v>ATR History</v>
          </cell>
          <cell r="E30">
            <v>1.3</v>
          </cell>
          <cell r="F30">
            <v>1</v>
          </cell>
          <cell r="G30" t="str">
            <v>FG I</v>
          </cell>
          <cell r="H30">
            <v>10090</v>
          </cell>
          <cell r="I30">
            <v>40</v>
          </cell>
          <cell r="J30">
            <v>70</v>
          </cell>
          <cell r="K30" t="str">
            <v>TR01</v>
          </cell>
          <cell r="L30" t="str">
            <v>TR KUNST- &amp; GEISTESWISSENSCHAFTEN</v>
          </cell>
        </row>
        <row r="31">
          <cell r="A31">
            <v>1800</v>
          </cell>
          <cell r="B31" t="str">
            <v>Musikwissenschaft</v>
          </cell>
          <cell r="C31" t="str">
            <v>Musicologie</v>
          </cell>
          <cell r="D31" t="str">
            <v>Musicology</v>
          </cell>
          <cell r="E31">
            <v>1.3</v>
          </cell>
          <cell r="F31">
            <v>1</v>
          </cell>
          <cell r="G31" t="str">
            <v>FG I</v>
          </cell>
          <cell r="H31">
            <v>10090</v>
          </cell>
          <cell r="I31">
            <v>40</v>
          </cell>
          <cell r="J31">
            <v>70</v>
          </cell>
          <cell r="K31" t="str">
            <v>TR01</v>
          </cell>
          <cell r="L31" t="str">
            <v>TR KUNST- &amp; GEISTESWISSENSCHAFTEN</v>
          </cell>
        </row>
        <row r="32">
          <cell r="A32">
            <v>1850</v>
          </cell>
          <cell r="B32" t="str">
            <v>Theater- &amp; Filmwissenschaft</v>
          </cell>
          <cell r="C32" t="str">
            <v>Filmologie &amp; théatrologie</v>
          </cell>
          <cell r="D32" t="str">
            <v>Theater Science and Cinematography</v>
          </cell>
          <cell r="E32">
            <v>1.3</v>
          </cell>
          <cell r="F32">
            <v>1</v>
          </cell>
          <cell r="G32" t="str">
            <v>FG I</v>
          </cell>
          <cell r="H32">
            <v>10090</v>
          </cell>
          <cell r="I32">
            <v>40</v>
          </cell>
          <cell r="J32">
            <v>70</v>
          </cell>
          <cell r="K32" t="str">
            <v>TR01</v>
          </cell>
          <cell r="L32" t="str">
            <v>TR KUNST- &amp; GEISTESWISSENSCHAFTEN</v>
          </cell>
        </row>
        <row r="33">
          <cell r="A33">
            <v>1900</v>
          </cell>
          <cell r="B33" t="str">
            <v>Ethnologie &amp; Volkskunde</v>
          </cell>
          <cell r="C33" t="str">
            <v>Ethnologie &amp; sc. des traditions populaires</v>
          </cell>
          <cell r="D33" t="str">
            <v>Ethnology</v>
          </cell>
          <cell r="E33">
            <v>1.3</v>
          </cell>
          <cell r="F33">
            <v>1</v>
          </cell>
          <cell r="G33" t="str">
            <v>FG I</v>
          </cell>
          <cell r="H33">
            <v>10090</v>
          </cell>
          <cell r="I33">
            <v>40</v>
          </cell>
          <cell r="J33">
            <v>70</v>
          </cell>
          <cell r="K33" t="str">
            <v>TR06</v>
          </cell>
          <cell r="L33" t="str">
            <v>TR SOZIALWISSENSCHAFTEN</v>
          </cell>
        </row>
        <row r="34">
          <cell r="A34">
            <v>1990</v>
          </cell>
          <cell r="B34" t="str">
            <v>Hist.&amp; Kulturwiss. fächerüb./übrige</v>
          </cell>
          <cell r="C34" t="str">
            <v>Sci. historiques &amp; culture pluridisc./autres</v>
          </cell>
          <cell r="D34" t="str">
            <v>Science of History and Culture remaining</v>
          </cell>
          <cell r="E34">
            <v>1.3</v>
          </cell>
          <cell r="F34">
            <v>1</v>
          </cell>
          <cell r="G34" t="str">
            <v>FG I</v>
          </cell>
          <cell r="H34">
            <v>10090</v>
          </cell>
          <cell r="I34">
            <v>40</v>
          </cell>
          <cell r="J34">
            <v>70</v>
          </cell>
          <cell r="K34" t="str">
            <v>TR01</v>
          </cell>
          <cell r="L34" t="str">
            <v>TR KUNST- &amp; GEISTESWISSENSCHAFTEN</v>
          </cell>
        </row>
        <row r="35">
          <cell r="A35">
            <v>2000</v>
          </cell>
          <cell r="B35" t="str">
            <v>Psychologie</v>
          </cell>
          <cell r="C35" t="str">
            <v>Psychologie</v>
          </cell>
          <cell r="D35" t="str">
            <v>Psychology</v>
          </cell>
          <cell r="E35">
            <v>1.4</v>
          </cell>
          <cell r="F35">
            <v>1</v>
          </cell>
          <cell r="G35" t="str">
            <v>FG I</v>
          </cell>
          <cell r="H35">
            <v>10090</v>
          </cell>
          <cell r="I35">
            <v>40</v>
          </cell>
          <cell r="J35">
            <v>20</v>
          </cell>
          <cell r="K35" t="str">
            <v>TR06</v>
          </cell>
          <cell r="L35" t="str">
            <v>TR SOZIALWISSENSCHAFTEN</v>
          </cell>
        </row>
        <row r="36">
          <cell r="A36">
            <v>2100</v>
          </cell>
          <cell r="B36" t="str">
            <v>Erziehungswissenschaften</v>
          </cell>
          <cell r="C36" t="str">
            <v>Sciences de l´éducation</v>
          </cell>
          <cell r="D36" t="str">
            <v>Educational research</v>
          </cell>
          <cell r="E36">
            <v>1.4</v>
          </cell>
          <cell r="F36">
            <v>1</v>
          </cell>
          <cell r="G36" t="str">
            <v>FG I</v>
          </cell>
          <cell r="H36">
            <v>10090</v>
          </cell>
          <cell r="I36">
            <v>40</v>
          </cell>
          <cell r="J36">
            <v>70</v>
          </cell>
          <cell r="K36" t="str">
            <v>TR06</v>
          </cell>
          <cell r="L36" t="str">
            <v>TR SOZIALWISSENSCHAFTEN</v>
          </cell>
        </row>
        <row r="37">
          <cell r="A37">
            <v>2120</v>
          </cell>
          <cell r="B37" t="str">
            <v>Sonderpädagogik</v>
          </cell>
          <cell r="C37" t="str">
            <v>Pédagogie curative</v>
          </cell>
          <cell r="D37" t="str">
            <v>Special pedagogics</v>
          </cell>
          <cell r="E37">
            <v>1.4</v>
          </cell>
          <cell r="F37">
            <v>1</v>
          </cell>
          <cell r="G37" t="str">
            <v>FG I</v>
          </cell>
          <cell r="H37">
            <v>10090</v>
          </cell>
          <cell r="I37">
            <v>40</v>
          </cell>
          <cell r="K37" t="str">
            <v>TR06</v>
          </cell>
          <cell r="L37" t="str">
            <v>TR SOZIALWISSENSCHAFTEN</v>
          </cell>
        </row>
        <row r="38">
          <cell r="A38">
            <v>2200</v>
          </cell>
          <cell r="B38" t="str">
            <v>Soziologie</v>
          </cell>
          <cell r="C38" t="str">
            <v>Sociologie</v>
          </cell>
          <cell r="D38" t="str">
            <v>Sociology</v>
          </cell>
          <cell r="E38">
            <v>1.4</v>
          </cell>
          <cell r="F38">
            <v>1</v>
          </cell>
          <cell r="G38" t="str">
            <v>FG I</v>
          </cell>
          <cell r="H38">
            <v>10090</v>
          </cell>
          <cell r="I38">
            <v>40</v>
          </cell>
          <cell r="J38">
            <v>11</v>
          </cell>
          <cell r="K38" t="str">
            <v>TR06</v>
          </cell>
          <cell r="L38" t="str">
            <v>TR SOZIALWISSENSCHAFTEN</v>
          </cell>
        </row>
        <row r="39">
          <cell r="A39">
            <v>2205</v>
          </cell>
          <cell r="B39" t="str">
            <v>Sozialarbeit</v>
          </cell>
          <cell r="C39" t="str">
            <v>Travail social</v>
          </cell>
          <cell r="D39" t="str">
            <v>Social work</v>
          </cell>
          <cell r="E39">
            <v>1.4</v>
          </cell>
          <cell r="F39">
            <v>1</v>
          </cell>
          <cell r="G39" t="str">
            <v>FG I</v>
          </cell>
          <cell r="H39">
            <v>10090</v>
          </cell>
          <cell r="I39">
            <v>40</v>
          </cell>
          <cell r="K39" t="str">
            <v>TR06</v>
          </cell>
          <cell r="L39" t="str">
            <v>TR SOZIALWISSENSCHAFTEN</v>
          </cell>
        </row>
        <row r="40">
          <cell r="A40">
            <v>4905</v>
          </cell>
          <cell r="B40" t="str">
            <v>Humangeographie</v>
          </cell>
          <cell r="C40" t="str">
            <v>Géographie humaine</v>
          </cell>
          <cell r="D40" t="str">
            <v>Humane geography</v>
          </cell>
          <cell r="E40">
            <v>1.4</v>
          </cell>
          <cell r="F40">
            <v>1</v>
          </cell>
          <cell r="G40" t="str">
            <v>FG I</v>
          </cell>
          <cell r="H40">
            <v>10090</v>
          </cell>
          <cell r="I40">
            <v>40</v>
          </cell>
          <cell r="K40" t="str">
            <v>TR06</v>
          </cell>
          <cell r="L40" t="str">
            <v>TR SOZIALWISSENSCHAFTEN</v>
          </cell>
        </row>
        <row r="41">
          <cell r="A41">
            <v>2300</v>
          </cell>
          <cell r="B41" t="str">
            <v>Politikwissenschaft</v>
          </cell>
          <cell r="C41" t="str">
            <v>Sciences politiques</v>
          </cell>
          <cell r="D41" t="str">
            <v>Political science</v>
          </cell>
          <cell r="E41">
            <v>1.4</v>
          </cell>
          <cell r="F41">
            <v>1</v>
          </cell>
          <cell r="G41" t="str">
            <v>FG I</v>
          </cell>
          <cell r="H41">
            <v>10090</v>
          </cell>
          <cell r="I41">
            <v>40</v>
          </cell>
          <cell r="J41">
            <v>11</v>
          </cell>
          <cell r="K41" t="str">
            <v>TR06</v>
          </cell>
          <cell r="L41" t="str">
            <v>TR SOZIALWISSENSCHAFTEN</v>
          </cell>
        </row>
        <row r="42">
          <cell r="A42">
            <v>2400</v>
          </cell>
          <cell r="B42" t="str">
            <v>Kommunikations- &amp; Medienwissenschaft</v>
          </cell>
          <cell r="C42" t="str">
            <v>Communications &amp; mass-media</v>
          </cell>
          <cell r="D42" t="str">
            <v>Journalism</v>
          </cell>
          <cell r="E42">
            <v>1.4</v>
          </cell>
          <cell r="F42">
            <v>1</v>
          </cell>
          <cell r="G42" t="str">
            <v>FG I</v>
          </cell>
          <cell r="H42">
            <v>10090</v>
          </cell>
          <cell r="I42">
            <v>40</v>
          </cell>
          <cell r="J42">
            <v>11</v>
          </cell>
          <cell r="K42" t="str">
            <v>TR06</v>
          </cell>
          <cell r="L42" t="str">
            <v>TR SOZIALWISSENSCHAFTEN</v>
          </cell>
        </row>
        <row r="43">
          <cell r="A43">
            <v>2450</v>
          </cell>
          <cell r="B43" t="str">
            <v>Sozialwiss. fächerübergr./übrige</v>
          </cell>
          <cell r="C43" t="str">
            <v>Sci. sociales pluridisc./autres</v>
          </cell>
          <cell r="D43" t="str">
            <v>Social sience remaining</v>
          </cell>
          <cell r="E43">
            <v>1.4</v>
          </cell>
          <cell r="F43">
            <v>1</v>
          </cell>
          <cell r="G43" t="str">
            <v>FG I</v>
          </cell>
          <cell r="H43">
            <v>10090</v>
          </cell>
          <cell r="I43">
            <v>40</v>
          </cell>
          <cell r="J43">
            <v>78</v>
          </cell>
          <cell r="K43" t="str">
            <v>TR06</v>
          </cell>
          <cell r="L43" t="str">
            <v>TR SOZIALWISSENSCHAFTEN</v>
          </cell>
        </row>
        <row r="44">
          <cell r="A44">
            <v>1190</v>
          </cell>
          <cell r="B44" t="str">
            <v>Lehrkräfteausb. Sekundarstufe I (Phil. I)</v>
          </cell>
          <cell r="C44" t="str">
            <v>Form. des enseignants du secondaire i (phil. i)</v>
          </cell>
          <cell r="D44" t="str">
            <v>Teacher Training (Phil. I)</v>
          </cell>
          <cell r="E44">
            <v>1.5</v>
          </cell>
          <cell r="F44">
            <v>1</v>
          </cell>
          <cell r="G44" t="str">
            <v>FG I</v>
          </cell>
          <cell r="H44">
            <v>10090</v>
          </cell>
          <cell r="I44">
            <v>40</v>
          </cell>
          <cell r="J44">
            <v>6</v>
          </cell>
          <cell r="K44" t="str">
            <v>TR06</v>
          </cell>
          <cell r="L44" t="str">
            <v>TR SOZIALWISSENSCHAFTEN</v>
          </cell>
        </row>
        <row r="45">
          <cell r="A45">
            <v>1100</v>
          </cell>
          <cell r="B45" t="str">
            <v>Geist./Sozialwiss., übrige                </v>
          </cell>
          <cell r="C45" t="str">
            <v>Sci. humaines &amp; soc., autres</v>
          </cell>
          <cell r="D45" t="str">
            <v>Humanities &amp; Social science remaining</v>
          </cell>
          <cell r="E45">
            <v>1.5</v>
          </cell>
          <cell r="F45">
            <v>1</v>
          </cell>
          <cell r="G45" t="str">
            <v>FG I</v>
          </cell>
          <cell r="H45">
            <v>10090</v>
          </cell>
          <cell r="I45">
            <v>40</v>
          </cell>
          <cell r="J45">
            <v>70</v>
          </cell>
          <cell r="K45" t="str">
            <v>TR06</v>
          </cell>
          <cell r="L45" t="str">
            <v>TR SOZIALWISSENSCHAFTEN</v>
          </cell>
        </row>
        <row r="46">
          <cell r="A46">
            <v>3701</v>
          </cell>
          <cell r="B46" t="str">
            <v>Lehrkräfteausb. Vorschule u. Primarstufe </v>
          </cell>
          <cell r="C46" t="str">
            <v>Form. des enseignants niveau préprimaire et primaire</v>
          </cell>
          <cell r="D46" t="str">
            <v>Teacher Training (Primary School)</v>
          </cell>
          <cell r="E46">
            <v>1.5</v>
          </cell>
          <cell r="F46">
            <v>1</v>
          </cell>
          <cell r="G46" t="str">
            <v>FG I</v>
          </cell>
          <cell r="H46">
            <v>10090</v>
          </cell>
          <cell r="I46">
            <v>40</v>
          </cell>
          <cell r="J46">
            <v>6</v>
          </cell>
          <cell r="K46" t="str">
            <v>TR06</v>
          </cell>
          <cell r="L46" t="str">
            <v>TR SOZIALWISSENSCHAFTEN</v>
          </cell>
        </row>
        <row r="47">
          <cell r="A47">
            <v>2505</v>
          </cell>
          <cell r="B47" t="str">
            <v>Volkswirtschaftslehre</v>
          </cell>
          <cell r="C47" t="str">
            <v>Economie politique</v>
          </cell>
          <cell r="D47" t="str">
            <v>Economics</v>
          </cell>
          <cell r="E47">
            <v>2</v>
          </cell>
          <cell r="F47">
            <v>2</v>
          </cell>
          <cell r="G47" t="str">
            <v>FG I</v>
          </cell>
          <cell r="H47">
            <v>10090</v>
          </cell>
          <cell r="I47">
            <v>40</v>
          </cell>
          <cell r="J47">
            <v>11</v>
          </cell>
          <cell r="K47" t="str">
            <v>TR06</v>
          </cell>
          <cell r="L47" t="str">
            <v>TR SOZIALWISSENSCHAFTEN</v>
          </cell>
        </row>
        <row r="48">
          <cell r="A48">
            <v>2520</v>
          </cell>
          <cell r="B48" t="str">
            <v>Betriebswirtschaftslehre</v>
          </cell>
          <cell r="C48" t="str">
            <v>Economie d´entreprise</v>
          </cell>
          <cell r="D48" t="str">
            <v>Business administration</v>
          </cell>
          <cell r="E48">
            <v>2</v>
          </cell>
          <cell r="F48">
            <v>2</v>
          </cell>
          <cell r="G48" t="str">
            <v>FG I</v>
          </cell>
          <cell r="H48">
            <v>10090</v>
          </cell>
          <cell r="I48">
            <v>40</v>
          </cell>
          <cell r="J48">
            <v>11</v>
          </cell>
          <cell r="K48" t="str">
            <v>TR06</v>
          </cell>
          <cell r="L48" t="str">
            <v>TR SOZIALWISSENSCHAFTEN</v>
          </cell>
        </row>
        <row r="49">
          <cell r="A49">
            <v>2530</v>
          </cell>
          <cell r="B49" t="str">
            <v>Betriebsinformatik</v>
          </cell>
          <cell r="C49" t="str">
            <v>Informatique de gestion</v>
          </cell>
          <cell r="D49" t="str">
            <v>Information technology</v>
          </cell>
          <cell r="E49">
            <v>2</v>
          </cell>
          <cell r="F49">
            <v>2</v>
          </cell>
          <cell r="G49" t="str">
            <v>FG I</v>
          </cell>
          <cell r="H49">
            <v>10090</v>
          </cell>
          <cell r="I49">
            <v>40</v>
          </cell>
          <cell r="J49">
            <v>15</v>
          </cell>
          <cell r="K49" t="str">
            <v>TR06</v>
          </cell>
          <cell r="L49" t="str">
            <v>TR SOZIALWISSENSCHAFTEN</v>
          </cell>
        </row>
        <row r="50">
          <cell r="A50">
            <v>2540</v>
          </cell>
          <cell r="B50" t="str">
            <v>Wirtschaftsw. fächerüb./übrige</v>
          </cell>
          <cell r="C50" t="str">
            <v>Sci. économiques pluridisc./autres</v>
          </cell>
          <cell r="D50" t="str">
            <v>Economics remaining</v>
          </cell>
          <cell r="E50">
            <v>2</v>
          </cell>
          <cell r="F50">
            <v>2</v>
          </cell>
          <cell r="G50" t="str">
            <v>FG I</v>
          </cell>
          <cell r="H50">
            <v>10090</v>
          </cell>
          <cell r="I50">
            <v>40</v>
          </cell>
          <cell r="J50">
            <v>11</v>
          </cell>
          <cell r="K50" t="str">
            <v>TR06</v>
          </cell>
          <cell r="L50" t="str">
            <v>TR SOZIALWISSENSCHAFTEN</v>
          </cell>
        </row>
        <row r="51">
          <cell r="A51">
            <v>2600</v>
          </cell>
          <cell r="B51" t="str">
            <v>Recht</v>
          </cell>
          <cell r="C51" t="str">
            <v>Droit</v>
          </cell>
          <cell r="D51" t="str">
            <v>Law</v>
          </cell>
          <cell r="E51">
            <v>3</v>
          </cell>
          <cell r="F51">
            <v>3</v>
          </cell>
          <cell r="G51" t="str">
            <v>FG I</v>
          </cell>
          <cell r="H51">
            <v>10090</v>
          </cell>
          <cell r="I51">
            <v>40</v>
          </cell>
          <cell r="J51">
            <v>11</v>
          </cell>
          <cell r="K51" t="str">
            <v>TR06</v>
          </cell>
          <cell r="L51" t="str">
            <v>TR SOZIALWISSENSCHAFTEN</v>
          </cell>
        </row>
        <row r="52">
          <cell r="A52">
            <v>4200</v>
          </cell>
          <cell r="B52" t="str">
            <v>Mathematik</v>
          </cell>
          <cell r="C52" t="str">
            <v>Mathématiques</v>
          </cell>
          <cell r="D52" t="str">
            <v>Mathematics</v>
          </cell>
          <cell r="E52">
            <v>4.1</v>
          </cell>
          <cell r="F52">
            <v>4</v>
          </cell>
          <cell r="G52" t="str">
            <v>FG II</v>
          </cell>
          <cell r="H52">
            <v>24430</v>
          </cell>
          <cell r="I52">
            <v>25</v>
          </cell>
          <cell r="J52">
            <v>80</v>
          </cell>
          <cell r="K52" t="str">
            <v>TR05</v>
          </cell>
          <cell r="L52" t="str">
            <v>TR PHYSIK</v>
          </cell>
        </row>
        <row r="53">
          <cell r="A53">
            <v>4300</v>
          </cell>
          <cell r="B53" t="str">
            <v>Informatik</v>
          </cell>
          <cell r="C53" t="str">
            <v>Informatique</v>
          </cell>
          <cell r="D53" t="str">
            <v>Computer sciences</v>
          </cell>
          <cell r="E53">
            <v>4.1</v>
          </cell>
          <cell r="F53">
            <v>4</v>
          </cell>
          <cell r="G53" t="str">
            <v>FG II</v>
          </cell>
          <cell r="H53">
            <v>24430</v>
          </cell>
          <cell r="I53">
            <v>25</v>
          </cell>
          <cell r="J53">
            <v>80</v>
          </cell>
          <cell r="K53" t="str">
            <v>TR05</v>
          </cell>
          <cell r="L53" t="str">
            <v>TR PHYSIK</v>
          </cell>
        </row>
        <row r="54">
          <cell r="A54">
            <v>4400</v>
          </cell>
          <cell r="B54" t="str">
            <v>Astronomie</v>
          </cell>
          <cell r="C54" t="str">
            <v>Astronomie</v>
          </cell>
          <cell r="D54" t="str">
            <v>Astronomy and space sciences</v>
          </cell>
          <cell r="E54">
            <v>4.1</v>
          </cell>
          <cell r="F54">
            <v>4</v>
          </cell>
          <cell r="G54" t="str">
            <v>FG II</v>
          </cell>
          <cell r="H54">
            <v>24430</v>
          </cell>
          <cell r="I54">
            <v>25</v>
          </cell>
          <cell r="J54">
            <v>80</v>
          </cell>
          <cell r="K54" t="str">
            <v>TR05</v>
          </cell>
          <cell r="L54" t="str">
            <v>TR PHYSIK</v>
          </cell>
        </row>
        <row r="55">
          <cell r="A55">
            <v>4500</v>
          </cell>
          <cell r="B55" t="str">
            <v>Physik</v>
          </cell>
          <cell r="C55" t="str">
            <v>Physique</v>
          </cell>
          <cell r="D55" t="str">
            <v>Physics</v>
          </cell>
          <cell r="E55">
            <v>4.1</v>
          </cell>
          <cell r="F55">
            <v>4</v>
          </cell>
          <cell r="G55" t="str">
            <v>FG II</v>
          </cell>
          <cell r="H55">
            <v>24430</v>
          </cell>
          <cell r="I55">
            <v>25</v>
          </cell>
          <cell r="J55">
            <v>80</v>
          </cell>
          <cell r="K55" t="str">
            <v>TR05</v>
          </cell>
          <cell r="L55" t="str">
            <v>TR PHYSIK</v>
          </cell>
        </row>
        <row r="56">
          <cell r="A56">
            <v>4590</v>
          </cell>
          <cell r="B56" t="str">
            <v>Exakte Wiss. fächerübergr./übrige</v>
          </cell>
          <cell r="C56" t="str">
            <v>Sci. exactes pluridisc./autres</v>
          </cell>
          <cell r="D56" t="str">
            <v>Exact sciences remaining</v>
          </cell>
          <cell r="E56">
            <v>4.1</v>
          </cell>
          <cell r="F56">
            <v>4</v>
          </cell>
          <cell r="G56" t="str">
            <v>FG II</v>
          </cell>
          <cell r="H56">
            <v>24430</v>
          </cell>
          <cell r="I56">
            <v>25</v>
          </cell>
          <cell r="J56">
            <v>80</v>
          </cell>
          <cell r="K56" t="str">
            <v>TR05</v>
          </cell>
          <cell r="L56" t="str">
            <v>TR PHYSIK</v>
          </cell>
        </row>
        <row r="57">
          <cell r="A57">
            <v>4600</v>
          </cell>
          <cell r="B57" t="str">
            <v>Chemie</v>
          </cell>
          <cell r="C57" t="str">
            <v>Chimie</v>
          </cell>
          <cell r="D57" t="str">
            <v>Chemistry</v>
          </cell>
          <cell r="E57">
            <v>4.2</v>
          </cell>
          <cell r="F57">
            <v>4</v>
          </cell>
          <cell r="G57" t="str">
            <v>FG II</v>
          </cell>
          <cell r="H57">
            <v>24430</v>
          </cell>
          <cell r="I57">
            <v>25</v>
          </cell>
          <cell r="J57">
            <v>80</v>
          </cell>
          <cell r="K57" t="str">
            <v>TR05</v>
          </cell>
          <cell r="L57" t="str">
            <v>TR PHYSIK</v>
          </cell>
        </row>
        <row r="58">
          <cell r="A58">
            <v>4700</v>
          </cell>
          <cell r="B58" t="str">
            <v>Biologie</v>
          </cell>
          <cell r="C58" t="str">
            <v>Biologie</v>
          </cell>
          <cell r="D58" t="str">
            <v>Biology</v>
          </cell>
          <cell r="E58">
            <v>4.2</v>
          </cell>
          <cell r="F58">
            <v>4</v>
          </cell>
          <cell r="G58" t="str">
            <v>FG II</v>
          </cell>
          <cell r="H58">
            <v>24430</v>
          </cell>
          <cell r="I58">
            <v>25</v>
          </cell>
          <cell r="J58">
            <v>80</v>
          </cell>
          <cell r="K58" t="str">
            <v>TR04</v>
          </cell>
          <cell r="L58" t="str">
            <v>TR BIOWISSENSCHAFTEN </v>
          </cell>
        </row>
        <row r="59">
          <cell r="A59">
            <v>4800</v>
          </cell>
          <cell r="B59" t="str">
            <v>Erdwissenschaften</v>
          </cell>
          <cell r="C59" t="str">
            <v>Sciences de la terre</v>
          </cell>
          <cell r="D59" t="str">
            <v>Geology</v>
          </cell>
          <cell r="E59">
            <v>4.2</v>
          </cell>
          <cell r="F59">
            <v>4</v>
          </cell>
          <cell r="G59" t="str">
            <v>FG II</v>
          </cell>
          <cell r="H59">
            <v>24430</v>
          </cell>
          <cell r="I59">
            <v>25</v>
          </cell>
          <cell r="J59">
            <v>80</v>
          </cell>
          <cell r="K59" t="str">
            <v>TR04</v>
          </cell>
          <cell r="L59" t="str">
            <v>TR BIOWISSENSCHAFTEN </v>
          </cell>
        </row>
        <row r="60">
          <cell r="A60">
            <v>4900</v>
          </cell>
          <cell r="B60" t="str">
            <v>Geographie</v>
          </cell>
          <cell r="C60" t="str">
            <v>Géographie</v>
          </cell>
          <cell r="D60" t="str">
            <v>Geography</v>
          </cell>
          <cell r="E60">
            <v>4.2</v>
          </cell>
          <cell r="F60">
            <v>4</v>
          </cell>
          <cell r="G60" t="str">
            <v>FG II</v>
          </cell>
          <cell r="H60">
            <v>24430</v>
          </cell>
          <cell r="I60">
            <v>25</v>
          </cell>
          <cell r="J60">
            <v>80</v>
          </cell>
          <cell r="K60" t="str">
            <v>TR06</v>
          </cell>
          <cell r="L60" t="str">
            <v>TR SOZIALWISSENSCHAFTEN</v>
          </cell>
        </row>
        <row r="61">
          <cell r="A61">
            <v>4990</v>
          </cell>
          <cell r="B61" t="str">
            <v>Naturwiss. fächerübergr./übrige</v>
          </cell>
          <cell r="C61" t="str">
            <v>Sci. naturelles pluridisc./autres</v>
          </cell>
          <cell r="D61" t="str">
            <v>Science remaining</v>
          </cell>
          <cell r="E61">
            <v>4.2</v>
          </cell>
          <cell r="F61">
            <v>4</v>
          </cell>
          <cell r="G61" t="str">
            <v>FG II</v>
          </cell>
          <cell r="H61">
            <v>24430</v>
          </cell>
          <cell r="I61">
            <v>25</v>
          </cell>
          <cell r="J61">
            <v>80</v>
          </cell>
          <cell r="K61" t="str">
            <v>TR05</v>
          </cell>
          <cell r="L61" t="str">
            <v>TR PHYSIK</v>
          </cell>
        </row>
        <row r="62">
          <cell r="A62">
            <v>4103</v>
          </cell>
          <cell r="B62" t="str">
            <v>Lehrkräfteausb. Sekundarstufe I (Phil. II)</v>
          </cell>
          <cell r="C62" t="str">
            <v>Form. des enseignants du secondaire  (phil. ii)</v>
          </cell>
          <cell r="D62" t="str">
            <v>Teacher Training (Phil. II)</v>
          </cell>
          <cell r="E62">
            <v>4.3</v>
          </cell>
          <cell r="F62">
            <v>4</v>
          </cell>
          <cell r="G62" t="str">
            <v>FG II</v>
          </cell>
          <cell r="H62">
            <v>24430</v>
          </cell>
          <cell r="I62">
            <v>25</v>
          </cell>
          <cell r="J62">
            <v>6</v>
          </cell>
          <cell r="K62" t="str">
            <v>TR06</v>
          </cell>
          <cell r="L62" t="str">
            <v>TR SOZIALWISSENSCHAFTEN</v>
          </cell>
        </row>
        <row r="63">
          <cell r="A63">
            <v>4100</v>
          </cell>
          <cell r="B63" t="str">
            <v>Ex.&amp; Naturw. fächerübergr./übrige</v>
          </cell>
          <cell r="C63" t="str">
            <v>Sci. exactes+naturelles pluridisc./autres</v>
          </cell>
          <cell r="D63" t="str">
            <v>Science remaining</v>
          </cell>
          <cell r="E63">
            <v>4.3</v>
          </cell>
          <cell r="F63">
            <v>4</v>
          </cell>
          <cell r="G63" t="str">
            <v>FG II</v>
          </cell>
          <cell r="H63">
            <v>24430</v>
          </cell>
          <cell r="I63">
            <v>25</v>
          </cell>
          <cell r="J63">
            <v>80</v>
          </cell>
          <cell r="K63" t="str">
            <v>TR05</v>
          </cell>
          <cell r="L63" t="str">
            <v>TR PHYSIK</v>
          </cell>
        </row>
        <row r="64">
          <cell r="A64">
            <v>6200</v>
          </cell>
          <cell r="B64" t="str">
            <v>Humanmedizin</v>
          </cell>
          <cell r="C64" t="str">
            <v>Médecine humaine</v>
          </cell>
          <cell r="D64" t="str">
            <v>Human Medicine</v>
          </cell>
          <cell r="E64">
            <v>5.1</v>
          </cell>
          <cell r="F64">
            <v>5</v>
          </cell>
          <cell r="G64" t="str">
            <v>FG III</v>
          </cell>
          <cell r="H64">
            <v>48860</v>
          </cell>
          <cell r="I64">
            <v>20</v>
          </cell>
          <cell r="J64">
            <v>20</v>
          </cell>
          <cell r="K64" t="str">
            <v>TR02</v>
          </cell>
          <cell r="L64" t="str">
            <v>TR KLINISCH, PRÄKLINISCH &amp; GESUNDHEIT </v>
          </cell>
        </row>
        <row r="65">
          <cell r="A65">
            <v>6300</v>
          </cell>
          <cell r="B65" t="str">
            <v>Zahnmedizin</v>
          </cell>
          <cell r="C65" t="str">
            <v>Médecine dentaire</v>
          </cell>
          <cell r="D65" t="str">
            <v>Dentistry</v>
          </cell>
          <cell r="E65">
            <v>5.2</v>
          </cell>
          <cell r="F65">
            <v>5</v>
          </cell>
          <cell r="G65" t="str">
            <v>FG III</v>
          </cell>
          <cell r="H65">
            <v>48860</v>
          </cell>
          <cell r="I65">
            <v>20</v>
          </cell>
          <cell r="J65">
            <v>20</v>
          </cell>
          <cell r="K65" t="str">
            <v>TR02</v>
          </cell>
          <cell r="L65" t="str">
            <v>TR KLINISCH, PRÄKLINISCH &amp; GESUNDHEIT </v>
          </cell>
        </row>
        <row r="66">
          <cell r="A66">
            <v>6400</v>
          </cell>
          <cell r="B66" t="str">
            <v>Veterinärmedizin</v>
          </cell>
          <cell r="C66" t="str">
            <v>Médecine vétérinaire</v>
          </cell>
          <cell r="D66" t="str">
            <v>Veterinary</v>
          </cell>
          <cell r="E66">
            <v>5.3</v>
          </cell>
          <cell r="F66">
            <v>5</v>
          </cell>
          <cell r="G66" t="str">
            <v>FG III</v>
          </cell>
          <cell r="H66">
            <v>48860</v>
          </cell>
          <cell r="I66">
            <v>20</v>
          </cell>
          <cell r="J66">
            <v>60</v>
          </cell>
          <cell r="K66" t="str">
            <v>TR04</v>
          </cell>
          <cell r="L66" t="str">
            <v>TR BIOWISSENSCHAFTEN </v>
          </cell>
        </row>
        <row r="67">
          <cell r="A67">
            <v>6500</v>
          </cell>
          <cell r="B67" t="str">
            <v>Pharmazie</v>
          </cell>
          <cell r="C67" t="str">
            <v>Pharmacie</v>
          </cell>
          <cell r="D67" t="str">
            <v>Pharmacy</v>
          </cell>
          <cell r="E67">
            <v>5.4</v>
          </cell>
          <cell r="F67">
            <v>5</v>
          </cell>
          <cell r="G67" t="str">
            <v>FG II</v>
          </cell>
          <cell r="H67">
            <v>24430</v>
          </cell>
          <cell r="I67">
            <v>25</v>
          </cell>
          <cell r="J67">
            <v>80</v>
          </cell>
          <cell r="K67" t="str">
            <v>TR04</v>
          </cell>
          <cell r="L67" t="str">
            <v>TR BIOWISSENSCHAFTEN </v>
          </cell>
        </row>
        <row r="68">
          <cell r="A68">
            <v>6100</v>
          </cell>
          <cell r="B68" t="str">
            <v>Medizin &amp; Pharm. übrige (Biomedizin)</v>
          </cell>
          <cell r="C68" t="str">
            <v>Médecine &amp; pharm. pluridisc./autres</v>
          </cell>
          <cell r="D68" t="str">
            <v>Medicine and Pharmacy remaining</v>
          </cell>
          <cell r="E68">
            <v>5.5</v>
          </cell>
          <cell r="F68">
            <v>5</v>
          </cell>
          <cell r="G68" t="str">
            <v>FG II</v>
          </cell>
          <cell r="H68">
            <v>24430</v>
          </cell>
          <cell r="I68">
            <v>25</v>
          </cell>
          <cell r="J68">
            <v>20</v>
          </cell>
          <cell r="K68" t="str">
            <v>TR02</v>
          </cell>
          <cell r="L68" t="str">
            <v>TR KLINISCH, PRÄKLINISCH &amp; GESUNDHEIT </v>
          </cell>
        </row>
        <row r="69">
          <cell r="A69">
            <v>6150</v>
          </cell>
          <cell r="B69" t="str">
            <v>Pflegewissenschaften</v>
          </cell>
          <cell r="C69" t="str">
            <v>Sciences des soins infirmiers</v>
          </cell>
          <cell r="D69" t="str">
            <v>Nursing</v>
          </cell>
          <cell r="E69">
            <v>5.5</v>
          </cell>
          <cell r="F69">
            <v>5</v>
          </cell>
          <cell r="G69" t="str">
            <v>FG II</v>
          </cell>
          <cell r="H69">
            <v>24430</v>
          </cell>
          <cell r="I69">
            <v>25</v>
          </cell>
          <cell r="K69" t="str">
            <v>TR02</v>
          </cell>
          <cell r="L69" t="str">
            <v>TR KLINISCH, PRÄKLINISCH &amp; GESUNDHEIT </v>
          </cell>
        </row>
        <row r="70">
          <cell r="A70">
            <v>7200</v>
          </cell>
          <cell r="B70" t="str">
            <v>Bauingenieurwesen</v>
          </cell>
          <cell r="C70" t="str">
            <v>Génie civil</v>
          </cell>
          <cell r="D70" t="str">
            <v>Building</v>
          </cell>
          <cell r="E70">
            <v>6.1</v>
          </cell>
          <cell r="F70">
            <v>6</v>
          </cell>
          <cell r="G70" t="str">
            <v>FG II</v>
          </cell>
          <cell r="H70">
            <v>24430</v>
          </cell>
          <cell r="I70">
            <v>25</v>
          </cell>
          <cell r="K70" t="str">
            <v>TR03</v>
          </cell>
          <cell r="L70" t="str">
            <v>TR MASCHINENBAU &amp; TECHNOLOGIE </v>
          </cell>
        </row>
        <row r="71">
          <cell r="A71">
            <v>7300</v>
          </cell>
          <cell r="B71" t="str">
            <v>Architektur &amp; Planung</v>
          </cell>
          <cell r="C71" t="str">
            <v>Architecture &amp; aménage. du territoire</v>
          </cell>
          <cell r="D71" t="str">
            <v>Structural Architecture</v>
          </cell>
          <cell r="E71">
            <v>6.1</v>
          </cell>
          <cell r="F71">
            <v>6</v>
          </cell>
          <cell r="G71" t="str">
            <v>FG II</v>
          </cell>
          <cell r="H71">
            <v>24430</v>
          </cell>
          <cell r="I71">
            <v>25</v>
          </cell>
          <cell r="K71" t="str">
            <v>TR03</v>
          </cell>
          <cell r="L71" t="str">
            <v>TR MASCHINENBAU &amp; TECHNOLOGIE </v>
          </cell>
        </row>
        <row r="72">
          <cell r="A72">
            <v>7800</v>
          </cell>
          <cell r="B72" t="str">
            <v>Kulturtechnik &amp; Vermessung</v>
          </cell>
          <cell r="C72" t="str">
            <v>Génie rural &amp; mensuration</v>
          </cell>
          <cell r="D72" t="str">
            <v>Culture technology and Measurement</v>
          </cell>
          <cell r="E72">
            <v>6.1</v>
          </cell>
          <cell r="F72">
            <v>6</v>
          </cell>
          <cell r="G72" t="str">
            <v>FG II</v>
          </cell>
          <cell r="H72">
            <v>24430</v>
          </cell>
          <cell r="I72">
            <v>25</v>
          </cell>
          <cell r="K72" t="str">
            <v>TR03</v>
          </cell>
          <cell r="L72" t="str">
            <v>TR MASCHINENBAU &amp; TECHNOLOGIE </v>
          </cell>
        </row>
        <row r="73">
          <cell r="A73">
            <v>7450</v>
          </cell>
          <cell r="B73" t="str">
            <v>Mikrotechnik</v>
          </cell>
          <cell r="C73" t="str">
            <v>Microtechnique</v>
          </cell>
          <cell r="D73" t="str">
            <v>Electricity</v>
          </cell>
          <cell r="E73">
            <v>6.2</v>
          </cell>
          <cell r="F73">
            <v>6</v>
          </cell>
          <cell r="G73" t="str">
            <v>FG II</v>
          </cell>
          <cell r="H73">
            <v>24430</v>
          </cell>
          <cell r="I73">
            <v>25</v>
          </cell>
          <cell r="K73" t="str">
            <v>TR03</v>
          </cell>
          <cell r="L73" t="str">
            <v>TR MASCHINENBAU &amp; TECHNOLOGIE </v>
          </cell>
        </row>
        <row r="74">
          <cell r="A74">
            <v>7500</v>
          </cell>
          <cell r="B74" t="str">
            <v>Elektroingenieurwesen</v>
          </cell>
          <cell r="C74" t="str">
            <v>Génie électrique</v>
          </cell>
          <cell r="D74" t="str">
            <v>Electronics</v>
          </cell>
          <cell r="E74">
            <v>6.2</v>
          </cell>
          <cell r="F74">
            <v>6</v>
          </cell>
          <cell r="G74" t="str">
            <v>FG II</v>
          </cell>
          <cell r="H74">
            <v>24430</v>
          </cell>
          <cell r="I74">
            <v>25</v>
          </cell>
          <cell r="K74" t="str">
            <v>TR03</v>
          </cell>
          <cell r="L74" t="str">
            <v>TR MASCHINENBAU &amp; TECHNOLOGIE </v>
          </cell>
        </row>
        <row r="75">
          <cell r="A75">
            <v>7550</v>
          </cell>
          <cell r="B75" t="str">
            <v>Kommunikationssysteme</v>
          </cell>
          <cell r="C75" t="str">
            <v>Systèmes de communication</v>
          </cell>
          <cell r="D75" t="str">
            <v>Telecommunications</v>
          </cell>
          <cell r="E75">
            <v>6.2</v>
          </cell>
          <cell r="F75">
            <v>6</v>
          </cell>
          <cell r="G75" t="str">
            <v>FG II</v>
          </cell>
          <cell r="H75">
            <v>24430</v>
          </cell>
          <cell r="I75">
            <v>25</v>
          </cell>
          <cell r="K75" t="str">
            <v>TR03</v>
          </cell>
          <cell r="L75" t="str">
            <v>TR MASCHINENBAU &amp; TECHNOLOGIE </v>
          </cell>
        </row>
        <row r="76">
          <cell r="A76">
            <v>7600</v>
          </cell>
          <cell r="B76" t="str">
            <v>Maschineningenieurwesen</v>
          </cell>
          <cell r="C76" t="str">
            <v>Génie mécanique</v>
          </cell>
          <cell r="D76" t="str">
            <v>Engineering</v>
          </cell>
          <cell r="E76">
            <v>6.2</v>
          </cell>
          <cell r="F76">
            <v>6</v>
          </cell>
          <cell r="G76" t="str">
            <v>FG II</v>
          </cell>
          <cell r="H76">
            <v>24430</v>
          </cell>
          <cell r="I76">
            <v>25</v>
          </cell>
          <cell r="K76" t="str">
            <v>TR03</v>
          </cell>
          <cell r="L76" t="str">
            <v>TR MASCHINENBAU &amp; TECHNOLOGIE </v>
          </cell>
        </row>
        <row r="77">
          <cell r="A77">
            <v>7700</v>
          </cell>
          <cell r="B77" t="str">
            <v>Materialwissenschaften</v>
          </cell>
          <cell r="C77" t="str">
            <v>Science des matériaux</v>
          </cell>
          <cell r="D77" t="str">
            <v>Material science</v>
          </cell>
          <cell r="E77">
            <v>6.2</v>
          </cell>
          <cell r="F77">
            <v>6</v>
          </cell>
          <cell r="G77" t="str">
            <v>FG II</v>
          </cell>
          <cell r="H77">
            <v>24430</v>
          </cell>
          <cell r="I77">
            <v>25</v>
          </cell>
          <cell r="K77" t="str">
            <v>TR03</v>
          </cell>
          <cell r="L77" t="str">
            <v>TR MASCHINENBAU &amp; TECHNOLOGIE </v>
          </cell>
        </row>
        <row r="78">
          <cell r="A78">
            <v>7650</v>
          </cell>
          <cell r="B78" t="str">
            <v>Betriebs- &amp; Produktionswissenschaft</v>
          </cell>
          <cell r="C78" t="str">
            <v>Production &amp; entreprise</v>
          </cell>
          <cell r="D78" t="str">
            <v>Production science</v>
          </cell>
          <cell r="E78">
            <v>6.2</v>
          </cell>
          <cell r="F78">
            <v>6</v>
          </cell>
          <cell r="G78" t="str">
            <v>FG II</v>
          </cell>
          <cell r="H78">
            <v>24430</v>
          </cell>
          <cell r="I78">
            <v>25</v>
          </cell>
          <cell r="K78" t="str">
            <v>TR03</v>
          </cell>
          <cell r="L78" t="str">
            <v>TR MASCHINENBAU &amp; TECHNOLOGIE </v>
          </cell>
        </row>
        <row r="79">
          <cell r="A79">
            <v>7905</v>
          </cell>
          <cell r="B79" t="str">
            <v>Forstwirtschaft</v>
          </cell>
          <cell r="C79" t="str">
            <v>Sciences forestières</v>
          </cell>
          <cell r="D79" t="str">
            <v>Forestry</v>
          </cell>
          <cell r="E79">
            <v>6.3</v>
          </cell>
          <cell r="F79">
            <v>6</v>
          </cell>
          <cell r="G79" t="str">
            <v>FG II</v>
          </cell>
          <cell r="H79">
            <v>24430</v>
          </cell>
          <cell r="I79">
            <v>25</v>
          </cell>
          <cell r="K79" t="str">
            <v>TR03</v>
          </cell>
          <cell r="L79" t="str">
            <v>TR MASCHINENBAU &amp; TECHNOLOGIE </v>
          </cell>
        </row>
        <row r="80">
          <cell r="A80">
            <v>7910</v>
          </cell>
          <cell r="B80" t="str">
            <v>Agrarwirtschaft</v>
          </cell>
          <cell r="C80" t="str">
            <v>Agronomie</v>
          </cell>
          <cell r="D80" t="str">
            <v>Agriculture</v>
          </cell>
          <cell r="E80">
            <v>6.3</v>
          </cell>
          <cell r="F80">
            <v>6</v>
          </cell>
          <cell r="G80" t="str">
            <v>FG II</v>
          </cell>
          <cell r="H80">
            <v>24430</v>
          </cell>
          <cell r="I80">
            <v>25</v>
          </cell>
          <cell r="K80" t="str">
            <v>TR03</v>
          </cell>
          <cell r="L80" t="str">
            <v>TR MASCHINENBAU &amp; TECHNOLOGIE </v>
          </cell>
        </row>
        <row r="81">
          <cell r="A81">
            <v>7915</v>
          </cell>
          <cell r="B81" t="str">
            <v>Lebensmittelwissenschaft</v>
          </cell>
          <cell r="C81" t="str">
            <v>Science alimentaire</v>
          </cell>
          <cell r="D81" t="str">
            <v>Groceries science</v>
          </cell>
          <cell r="E81">
            <v>6.3</v>
          </cell>
          <cell r="F81">
            <v>6</v>
          </cell>
          <cell r="G81" t="str">
            <v>FG II</v>
          </cell>
          <cell r="H81">
            <v>24430</v>
          </cell>
          <cell r="I81">
            <v>25</v>
          </cell>
          <cell r="K81" t="str">
            <v>TR03</v>
          </cell>
          <cell r="L81" t="str">
            <v>TR MASCHINENBAU &amp; TECHNOLOGIE </v>
          </cell>
        </row>
        <row r="82">
          <cell r="A82">
            <v>7400</v>
          </cell>
          <cell r="B82" t="str">
            <v>Chemieingenieurwesen</v>
          </cell>
          <cell r="C82" t="str">
            <v>Génie chimique</v>
          </cell>
          <cell r="D82" t="str">
            <v>Chemical engineering</v>
          </cell>
          <cell r="E82">
            <v>6.3</v>
          </cell>
          <cell r="F82">
            <v>6</v>
          </cell>
          <cell r="G82" t="str">
            <v>FG II</v>
          </cell>
          <cell r="H82">
            <v>24430</v>
          </cell>
          <cell r="I82">
            <v>25</v>
          </cell>
          <cell r="K82" t="str">
            <v>TR03</v>
          </cell>
          <cell r="L82" t="str">
            <v>TR MASCHINENBAU &amp; TECHNOLOGIE </v>
          </cell>
        </row>
        <row r="83">
          <cell r="A83">
            <v>7100</v>
          </cell>
          <cell r="B83" t="str">
            <v>Techn. Wiss., übrige</v>
          </cell>
          <cell r="C83" t="str">
            <v>Sci. techniques, autres</v>
          </cell>
          <cell r="D83" t="str">
            <v>Techical science</v>
          </cell>
          <cell r="E83">
            <v>6.4</v>
          </cell>
          <cell r="F83">
            <v>6</v>
          </cell>
          <cell r="G83" t="str">
            <v>FG II</v>
          </cell>
          <cell r="H83">
            <v>24430</v>
          </cell>
          <cell r="I83">
            <v>25</v>
          </cell>
          <cell r="K83" t="str">
            <v>TR03</v>
          </cell>
          <cell r="L83" t="str">
            <v>TR MASCHINENBAU &amp; TECHNOLOGIE </v>
          </cell>
        </row>
        <row r="84">
          <cell r="A84">
            <v>1000</v>
          </cell>
          <cell r="B84" t="str">
            <v>Oekologie </v>
          </cell>
          <cell r="C84" t="str">
            <v>Ecologie</v>
          </cell>
          <cell r="D84" t="str">
            <v>Anvironmental conservation</v>
          </cell>
          <cell r="E84">
            <v>7</v>
          </cell>
          <cell r="F84">
            <v>7</v>
          </cell>
          <cell r="G84" t="str">
            <v>FG I</v>
          </cell>
          <cell r="H84">
            <v>10090</v>
          </cell>
          <cell r="I84">
            <v>40</v>
          </cell>
          <cell r="J84">
            <v>7</v>
          </cell>
          <cell r="K84" t="str">
            <v>TR04</v>
          </cell>
          <cell r="L84" t="str">
            <v>TR BIOWISSENSCHAFTEN </v>
          </cell>
        </row>
        <row r="85">
          <cell r="A85">
            <v>2130</v>
          </cell>
          <cell r="B85" t="str">
            <v>Sport</v>
          </cell>
          <cell r="C85" t="str">
            <v>Sport</v>
          </cell>
          <cell r="D85" t="str">
            <v>Sports</v>
          </cell>
          <cell r="E85">
            <v>7</v>
          </cell>
          <cell r="F85">
            <v>7</v>
          </cell>
          <cell r="G85" t="str">
            <v>FG I</v>
          </cell>
          <cell r="H85">
            <v>10090</v>
          </cell>
          <cell r="I85">
            <v>40</v>
          </cell>
          <cell r="J85">
            <v>78</v>
          </cell>
          <cell r="K85" t="str">
            <v>TR06</v>
          </cell>
          <cell r="L85" t="str">
            <v>TR SOZIALWISSENSCHAFTEN</v>
          </cell>
        </row>
        <row r="86">
          <cell r="A86">
            <v>8000</v>
          </cell>
          <cell r="B86" t="str">
            <v>Militärwissenschaften</v>
          </cell>
          <cell r="C86" t="str">
            <v>Sciences militaires</v>
          </cell>
          <cell r="D86" t="str">
            <v>Military</v>
          </cell>
          <cell r="E86">
            <v>7</v>
          </cell>
          <cell r="F86">
            <v>7</v>
          </cell>
          <cell r="G86" t="str">
            <v>FG I</v>
          </cell>
          <cell r="H86">
            <v>10090</v>
          </cell>
          <cell r="I86">
            <v>40</v>
          </cell>
          <cell r="K86" t="str">
            <v>TR03</v>
          </cell>
          <cell r="L86" t="str">
            <v>TR MASCHINENBAU &amp; TECHNOLOGIE </v>
          </cell>
        </row>
        <row r="87">
          <cell r="A87">
            <v>9000</v>
          </cell>
          <cell r="B87" t="str">
            <v>Interdisziplinäre / interfakultäre</v>
          </cell>
          <cell r="C87" t="str">
            <v>Interdisciplinaire ou interfacultaire</v>
          </cell>
          <cell r="D87" t="str">
            <v>Interdisciplinary</v>
          </cell>
          <cell r="E87">
            <v>7</v>
          </cell>
          <cell r="F87">
            <v>7</v>
          </cell>
          <cell r="G87" t="str">
            <v>FG I</v>
          </cell>
          <cell r="H87">
            <v>10090</v>
          </cell>
          <cell r="I87">
            <v>40</v>
          </cell>
          <cell r="J87">
            <v>7</v>
          </cell>
        </row>
        <row r="88">
          <cell r="A88">
            <v>9001</v>
          </cell>
          <cell r="B88" t="str">
            <v>Frauen- &amp; Geschlechterforschung</v>
          </cell>
          <cell r="C88" t="str">
            <v>Etudes femmes &amp; genres</v>
          </cell>
          <cell r="D88" t="str">
            <v>Gender studies</v>
          </cell>
          <cell r="E88">
            <v>7</v>
          </cell>
          <cell r="F88">
            <v>7</v>
          </cell>
          <cell r="G88" t="str">
            <v>FG I</v>
          </cell>
          <cell r="H88">
            <v>10090</v>
          </cell>
          <cell r="I88">
            <v>40</v>
          </cell>
          <cell r="J88">
            <v>70</v>
          </cell>
        </row>
        <row r="89">
          <cell r="A89">
            <v>9000</v>
          </cell>
          <cell r="B89" t="str">
            <v>Interfakultäre Weiterbildung</v>
          </cell>
          <cell r="C89" t="str">
            <v>Formation continue interfacultaire</v>
          </cell>
          <cell r="D89" t="str">
            <v>Lifelong Learning </v>
          </cell>
          <cell r="E89">
            <v>7</v>
          </cell>
          <cell r="F89">
            <v>7</v>
          </cell>
          <cell r="G89" t="str">
            <v>FG I</v>
          </cell>
          <cell r="H89">
            <v>10090</v>
          </cell>
          <cell r="I89">
            <v>40</v>
          </cell>
          <cell r="J89">
            <v>7</v>
          </cell>
        </row>
        <row r="90">
          <cell r="A90">
            <v>850</v>
          </cell>
          <cell r="B90" t="str">
            <v>Zentrale Verwaltung</v>
          </cell>
          <cell r="C90" t="str">
            <v>Administration centrale</v>
          </cell>
          <cell r="D90" t="str">
            <v>Central administration</v>
          </cell>
          <cell r="E90">
            <v>8.1</v>
          </cell>
          <cell r="F90">
            <v>8</v>
          </cell>
          <cell r="J90">
            <v>2</v>
          </cell>
        </row>
        <row r="91">
          <cell r="A91">
            <v>650</v>
          </cell>
          <cell r="B91" t="str">
            <v>Zentrale Bibliotheken</v>
          </cell>
          <cell r="C91" t="str">
            <v>Bibliotheques centrales</v>
          </cell>
          <cell r="D91" t="str">
            <v>Central library</v>
          </cell>
          <cell r="E91">
            <v>8.2</v>
          </cell>
          <cell r="F91">
            <v>8</v>
          </cell>
          <cell r="J91">
            <v>2</v>
          </cell>
        </row>
        <row r="92">
          <cell r="A92">
            <v>660</v>
          </cell>
          <cell r="B92" t="str">
            <v>Technische Dienste und Logistik</v>
          </cell>
          <cell r="C92" t="str">
            <v>Services techniques et logistique</v>
          </cell>
          <cell r="D92" t="str">
            <v>Technical services and logistics</v>
          </cell>
          <cell r="E92">
            <v>8.3</v>
          </cell>
          <cell r="F92">
            <v>8</v>
          </cell>
          <cell r="J92">
            <v>2</v>
          </cell>
        </row>
        <row r="93">
          <cell r="A93">
            <v>750</v>
          </cell>
          <cell r="B93" t="str">
            <v>Dienstleistungen für Mitarbeitende und Studierende</v>
          </cell>
          <cell r="C93" t="str">
            <v>Service pur les collaborateurs et les etudiants</v>
          </cell>
          <cell r="D93" t="str">
            <v>Services for employees an students</v>
          </cell>
          <cell r="E93">
            <v>8.4</v>
          </cell>
          <cell r="F93">
            <v>8</v>
          </cell>
          <cell r="J93">
            <v>2</v>
          </cell>
        </row>
      </sheetData>
      <sheetData sheetId="1">
        <row r="4">
          <cell r="A4">
            <v>1</v>
          </cell>
          <cell r="B4" t="str">
            <v>Geistes- &amp; Sozialwissenschaften</v>
          </cell>
          <cell r="C4" t="str">
            <v>Sciences humaines &amp; sociales</v>
          </cell>
          <cell r="D4" t="str">
            <v>Humanities &amp; Social science</v>
          </cell>
          <cell r="G4" t="str">
            <v>FG I</v>
          </cell>
        </row>
        <row r="5">
          <cell r="A5">
            <v>1.1</v>
          </cell>
          <cell r="B5" t="str">
            <v>Theologie</v>
          </cell>
          <cell r="C5" t="str">
            <v>Théologie</v>
          </cell>
          <cell r="D5" t="str">
            <v>Theology</v>
          </cell>
          <cell r="G5" t="str">
            <v>FG I</v>
          </cell>
        </row>
        <row r="6">
          <cell r="A6">
            <v>1.2</v>
          </cell>
          <cell r="B6" t="str">
            <v>Sprach- &amp; Literaturwissenschaften</v>
          </cell>
          <cell r="C6" t="str">
            <v>Langues &amp; littérature (ll)</v>
          </cell>
          <cell r="D6" t="str">
            <v>Science of language and literature</v>
          </cell>
          <cell r="G6" t="str">
            <v>FG I</v>
          </cell>
        </row>
        <row r="7">
          <cell r="A7">
            <v>1.3</v>
          </cell>
          <cell r="B7" t="str">
            <v>Historische &amp; Kulturwissenschaften</v>
          </cell>
          <cell r="C7" t="str">
            <v>Sciences historiques &amp; culture</v>
          </cell>
          <cell r="D7" t="str">
            <v>Science of History and Culture</v>
          </cell>
          <cell r="G7" t="str">
            <v>FG I</v>
          </cell>
        </row>
        <row r="8">
          <cell r="A8">
            <v>1.4</v>
          </cell>
          <cell r="B8" t="str">
            <v>Sozialwissenschaften</v>
          </cell>
          <cell r="C8" t="str">
            <v>Sciences sociales</v>
          </cell>
          <cell r="D8" t="str">
            <v>Social sience</v>
          </cell>
          <cell r="G8" t="str">
            <v>FG I</v>
          </cell>
        </row>
        <row r="9">
          <cell r="A9">
            <v>1.5</v>
          </cell>
          <cell r="B9" t="str">
            <v>Geist./Soz./Übrige</v>
          </cell>
          <cell r="C9" t="str">
            <v>Sci. humaines &amp; soc. pluridisc./autres</v>
          </cell>
          <cell r="D9" t="str">
            <v>Humanities &amp; Social science remaining</v>
          </cell>
          <cell r="G9" t="str">
            <v>FG I</v>
          </cell>
        </row>
        <row r="10">
          <cell r="A10">
            <v>2</v>
          </cell>
          <cell r="B10" t="str">
            <v>Wirtschaftswissenschaften</v>
          </cell>
          <cell r="C10" t="str">
            <v>Sciences économiques</v>
          </cell>
          <cell r="D10" t="str">
            <v>Economics</v>
          </cell>
          <cell r="G10" t="str">
            <v>FG I</v>
          </cell>
        </row>
        <row r="11">
          <cell r="A11">
            <v>3</v>
          </cell>
          <cell r="B11" t="str">
            <v>Recht</v>
          </cell>
          <cell r="C11" t="str">
            <v>Droit</v>
          </cell>
          <cell r="D11" t="str">
            <v>Law</v>
          </cell>
          <cell r="G11" t="str">
            <v>FG I</v>
          </cell>
        </row>
        <row r="12">
          <cell r="A12">
            <v>4</v>
          </cell>
          <cell r="B12" t="str">
            <v>Exakte &amp; Naturwissenschaften</v>
          </cell>
          <cell r="C12" t="str">
            <v>Sciences exactes &amp; naturelles</v>
          </cell>
          <cell r="D12" t="str">
            <v>Science</v>
          </cell>
          <cell r="G12" t="str">
            <v>FG II</v>
          </cell>
        </row>
        <row r="13">
          <cell r="A13">
            <v>4.1</v>
          </cell>
          <cell r="B13" t="str">
            <v>Exakte Wissenschaften</v>
          </cell>
          <cell r="C13" t="str">
            <v>Sciences exactes</v>
          </cell>
          <cell r="D13" t="str">
            <v>Exact sciences</v>
          </cell>
          <cell r="G13" t="str">
            <v>FG II</v>
          </cell>
        </row>
        <row r="14">
          <cell r="A14">
            <v>4.2</v>
          </cell>
          <cell r="B14" t="str">
            <v>Naturwissenschaften</v>
          </cell>
          <cell r="C14" t="str">
            <v>Sciences naturelles</v>
          </cell>
          <cell r="D14" t="str">
            <v>Science</v>
          </cell>
          <cell r="G14" t="str">
            <v>FG II</v>
          </cell>
        </row>
        <row r="15">
          <cell r="A15">
            <v>4.3</v>
          </cell>
          <cell r="B15" t="str">
            <v>Exakte &amp; Naturwissenschaften, übrige</v>
          </cell>
          <cell r="C15" t="str">
            <v>Sci. exactes &amp; naturelles pluridisc./autres</v>
          </cell>
          <cell r="D15" t="str">
            <v>Science remaining</v>
          </cell>
          <cell r="G15" t="str">
            <v>FG II</v>
          </cell>
        </row>
        <row r="16">
          <cell r="A16">
            <v>5</v>
          </cell>
          <cell r="B16" t="str">
            <v>Medizin &amp; Pharmazie</v>
          </cell>
          <cell r="C16" t="str">
            <v>Médecine &amp; pharmacie</v>
          </cell>
          <cell r="D16" t="str">
            <v>Medicine and Pharmacy</v>
          </cell>
          <cell r="G16" t="str">
            <v>FG III</v>
          </cell>
        </row>
        <row r="17">
          <cell r="A17">
            <v>5.1</v>
          </cell>
          <cell r="B17" t="str">
            <v>Humanmedizin</v>
          </cell>
          <cell r="C17" t="str">
            <v>Médecine humaine</v>
          </cell>
          <cell r="D17" t="str">
            <v>Humane medicine</v>
          </cell>
          <cell r="G17" t="str">
            <v>FG III</v>
          </cell>
        </row>
        <row r="18">
          <cell r="A18">
            <v>5.2</v>
          </cell>
          <cell r="B18" t="str">
            <v>Zahnmedizin</v>
          </cell>
          <cell r="C18" t="str">
            <v>Médecine dentaire</v>
          </cell>
          <cell r="D18" t="str">
            <v>Dentistry</v>
          </cell>
          <cell r="G18" t="str">
            <v>FG III</v>
          </cell>
        </row>
        <row r="19">
          <cell r="A19">
            <v>5.3</v>
          </cell>
          <cell r="B19" t="str">
            <v>Veterinärmedizin</v>
          </cell>
          <cell r="C19" t="str">
            <v>Médecine vétérinaire</v>
          </cell>
          <cell r="D19" t="str">
            <v>Veterinary</v>
          </cell>
          <cell r="G19" t="str">
            <v>FG III</v>
          </cell>
        </row>
        <row r="20">
          <cell r="A20">
            <v>5.4</v>
          </cell>
          <cell r="B20" t="str">
            <v>Pharmazie</v>
          </cell>
          <cell r="C20" t="str">
            <v>Pharmacie</v>
          </cell>
          <cell r="D20" t="str">
            <v>Pharmacy</v>
          </cell>
          <cell r="G20" t="str">
            <v>FG II</v>
          </cell>
        </row>
        <row r="21">
          <cell r="A21">
            <v>5.5</v>
          </cell>
          <cell r="B21" t="str">
            <v>Medizin &amp; Pharm. übrige (Biomedizin)</v>
          </cell>
          <cell r="C21" t="str">
            <v>Médecine &amp; pharm. pluridisc./autres</v>
          </cell>
          <cell r="D21" t="str">
            <v>Medicine and Pharmacy remaining</v>
          </cell>
          <cell r="G21" t="str">
            <v>FG II</v>
          </cell>
        </row>
        <row r="22">
          <cell r="A22">
            <v>6</v>
          </cell>
          <cell r="B22" t="str">
            <v>Technische Wissenschaften</v>
          </cell>
          <cell r="C22" t="str">
            <v>Sciences techniques</v>
          </cell>
          <cell r="D22" t="str">
            <v>Techical science</v>
          </cell>
          <cell r="G22" t="str">
            <v>FG II</v>
          </cell>
        </row>
        <row r="23">
          <cell r="A23">
            <v>6.1</v>
          </cell>
          <cell r="B23" t="str">
            <v>Bauwesen &amp; Geodäsie</v>
          </cell>
          <cell r="C23" t="str">
            <v>Sci. de la construction &amp; mensuration</v>
          </cell>
          <cell r="D23" t="str">
            <v>Building</v>
          </cell>
          <cell r="G23" t="str">
            <v>FG II</v>
          </cell>
        </row>
        <row r="24">
          <cell r="A24">
            <v>6.2</v>
          </cell>
          <cell r="B24" t="str">
            <v>Maschinen- &amp; Elektroingenieurwissenschaften</v>
          </cell>
          <cell r="C24" t="str">
            <v>Génies mécanique &amp; électrique</v>
          </cell>
          <cell r="D24" t="str">
            <v>Mechanical and Electrical engineering</v>
          </cell>
          <cell r="G24" t="str">
            <v>FG II</v>
          </cell>
        </row>
        <row r="25">
          <cell r="A25">
            <v>6.3</v>
          </cell>
          <cell r="B25" t="str">
            <v>Agrar- &amp; Forstwissenschaften</v>
          </cell>
          <cell r="C25" t="str">
            <v>Agriculture &amp; sylviculture</v>
          </cell>
          <cell r="D25" t="str">
            <v>Agriculture and forestry</v>
          </cell>
          <cell r="G25" t="str">
            <v>FG II</v>
          </cell>
        </row>
        <row r="26">
          <cell r="A26">
            <v>6.4</v>
          </cell>
          <cell r="B26" t="str">
            <v>Techn. Wiss. fächerübergr./Übrige</v>
          </cell>
          <cell r="C26" t="str">
            <v>Sci. techniques pluridisc./autres</v>
          </cell>
          <cell r="D26" t="str">
            <v>Techical science remaining</v>
          </cell>
          <cell r="G26" t="str">
            <v>FG II</v>
          </cell>
        </row>
        <row r="27">
          <cell r="A27">
            <v>7</v>
          </cell>
          <cell r="B27" t="str">
            <v>Interdisziplinäre &amp; andere (Sport, Ökologie)</v>
          </cell>
          <cell r="C27" t="str">
            <v>Interdisciplinaire &amp; autre</v>
          </cell>
          <cell r="D27" t="str">
            <v>Interdisciplinary</v>
          </cell>
          <cell r="G27" t="str">
            <v>FG I</v>
          </cell>
        </row>
        <row r="28">
          <cell r="A28">
            <v>8</v>
          </cell>
          <cell r="B28" t="str">
            <v>Zentralbereich</v>
          </cell>
          <cell r="C28" t="str">
            <v>Domaine central</v>
          </cell>
          <cell r="D28" t="str">
            <v>Central Service</v>
          </cell>
        </row>
        <row r="29">
          <cell r="A29">
            <v>8.1</v>
          </cell>
          <cell r="B29" t="str">
            <v>Zentrale Verwaltung</v>
          </cell>
          <cell r="C29" t="str">
            <v>Administration centrale</v>
          </cell>
          <cell r="D29" t="str">
            <v>Central administration</v>
          </cell>
        </row>
        <row r="30">
          <cell r="A30">
            <v>8.2</v>
          </cell>
          <cell r="B30" t="str">
            <v>Zentrale Bibliotheken</v>
          </cell>
          <cell r="C30" t="str">
            <v>Bibliotheques centrales</v>
          </cell>
          <cell r="D30" t="str">
            <v>Central library</v>
          </cell>
        </row>
        <row r="31">
          <cell r="A31">
            <v>8.3</v>
          </cell>
          <cell r="B31" t="str">
            <v>Technische Dienste und Logistik</v>
          </cell>
          <cell r="C31" t="str">
            <v>Services techniques et logistique</v>
          </cell>
          <cell r="D31" t="str">
            <v>Technical services and logistics</v>
          </cell>
        </row>
        <row r="32">
          <cell r="A32">
            <v>8.4</v>
          </cell>
          <cell r="B32" t="str">
            <v>Dienstleistungen für Mitarbeitende und Studierende</v>
          </cell>
          <cell r="C32" t="str">
            <v>Service pur les collaborateurs et les etudiants</v>
          </cell>
          <cell r="D32" t="str">
            <v>Services for employees an students</v>
          </cell>
        </row>
        <row r="33">
          <cell r="A33">
            <v>9</v>
          </cell>
          <cell r="B33" t="str">
            <v>Nebenfächer an anderen Universitäten</v>
          </cell>
        </row>
        <row r="35">
          <cell r="A35" t="str">
            <v>Fak</v>
          </cell>
          <cell r="B35" t="str">
            <v>nach Fakultäten</v>
          </cell>
          <cell r="C35" t="str">
            <v>Faculté</v>
          </cell>
          <cell r="D35" t="str">
            <v>Faculty</v>
          </cell>
        </row>
        <row r="36">
          <cell r="A36">
            <v>0</v>
          </cell>
          <cell r="B36" t="str">
            <v>Zentralbereich</v>
          </cell>
          <cell r="C36" t="str">
            <v>Domaine central</v>
          </cell>
          <cell r="D36" t="str">
            <v>Central Service</v>
          </cell>
          <cell r="E36" t="str">
            <v>Zentralbereich</v>
          </cell>
          <cell r="F36" t="str">
            <v>ZB</v>
          </cell>
        </row>
        <row r="37">
          <cell r="A37">
            <v>2</v>
          </cell>
          <cell r="B37" t="str">
            <v>Zentralbereich</v>
          </cell>
          <cell r="C37" t="str">
            <v>Domaine central</v>
          </cell>
          <cell r="D37" t="str">
            <v>Central Service</v>
          </cell>
          <cell r="E37" t="str">
            <v>Zentralbereich</v>
          </cell>
          <cell r="F37" t="str">
            <v>ZB</v>
          </cell>
        </row>
        <row r="38">
          <cell r="A38">
            <v>4</v>
          </cell>
          <cell r="B38" t="str">
            <v>Theologische Fakultät</v>
          </cell>
          <cell r="C38" t="str">
            <v>Faculté de Théologie catholique chrétienne et évangélique</v>
          </cell>
          <cell r="D38" t="str">
            <v>Faculty of Old Catholic and Protestant Theology</v>
          </cell>
          <cell r="E38" t="str">
            <v>Theologie</v>
          </cell>
          <cell r="F38" t="str">
            <v>Theologie</v>
          </cell>
        </row>
        <row r="39">
          <cell r="A39">
            <v>6</v>
          </cell>
          <cell r="B39" t="str">
            <v>Lehrerinnen und Lehrerbildung</v>
          </cell>
          <cell r="C39" t="str">
            <v>Formation des enseignants</v>
          </cell>
          <cell r="D39" t="str">
            <v>Teacher Training</v>
          </cell>
          <cell r="E39" t="str">
            <v>Lehrerinnen und Lehrerbildung</v>
          </cell>
          <cell r="F39" t="str">
            <v>LLB</v>
          </cell>
        </row>
        <row r="40">
          <cell r="A40">
            <v>7</v>
          </cell>
          <cell r="B40" t="str">
            <v>Interfakultäre, interdisziplinäre Angebote</v>
          </cell>
          <cell r="C40" t="str">
            <v>Unités universitaires centrales </v>
          </cell>
          <cell r="D40" t="str">
            <v>Interfaculty Units</v>
          </cell>
          <cell r="E40" t="str">
            <v>KGE</v>
          </cell>
          <cell r="F40" t="str">
            <v>KGE</v>
          </cell>
        </row>
        <row r="41">
          <cell r="A41">
            <v>10</v>
          </cell>
          <cell r="B41" t="str">
            <v>Rechts-und wirtschaftswiss. Fakultät</v>
          </cell>
          <cell r="C41" t="str">
            <v>Faculté de droit et des sciences économiques</v>
          </cell>
          <cell r="D41" t="str">
            <v>Faculty of Law and Economics</v>
          </cell>
          <cell r="E41" t="str">
            <v>R+WW</v>
          </cell>
          <cell r="F41" t="str">
            <v>R+WW</v>
          </cell>
        </row>
        <row r="42">
          <cell r="A42">
            <v>11</v>
          </cell>
          <cell r="B42" t="str">
            <v>Rechtswissenschaftliche Fakultät</v>
          </cell>
          <cell r="C42" t="str">
            <v>Faculté de droit</v>
          </cell>
          <cell r="D42" t="str">
            <v>Faculty of Law</v>
          </cell>
          <cell r="E42" t="str">
            <v>Recht</v>
          </cell>
          <cell r="F42" t="str">
            <v>RW</v>
          </cell>
        </row>
        <row r="43">
          <cell r="A43">
            <v>15</v>
          </cell>
          <cell r="B43" t="str">
            <v>Wirtschafts- und Sozialwissensch. Fakultät</v>
          </cell>
          <cell r="C43" t="str">
            <v>Faculté des sciences économiques et sociales</v>
          </cell>
          <cell r="D43" t="str">
            <v>Faculty of Economics &amp; Social Science</v>
          </cell>
          <cell r="E43" t="str">
            <v>Wirtschafts- und Sozialwissenschaften</v>
          </cell>
          <cell r="F43" t="str">
            <v>WISO</v>
          </cell>
        </row>
        <row r="44">
          <cell r="A44">
            <v>20</v>
          </cell>
          <cell r="B44" t="str">
            <v>Medizinische Fakultät</v>
          </cell>
          <cell r="C44" t="str">
            <v>Faculté de médecine</v>
          </cell>
          <cell r="D44" t="str">
            <v>Faculty of Medicine</v>
          </cell>
          <cell r="E44" t="str">
            <v>Medizin</v>
          </cell>
          <cell r="F44" t="str">
            <v>Medizin</v>
          </cell>
        </row>
        <row r="45">
          <cell r="A45">
            <v>60</v>
          </cell>
          <cell r="B45" t="str">
            <v>Vetsuisse Fakultät Bern</v>
          </cell>
          <cell r="C45" t="str">
            <v>Faculté Vetsuisse</v>
          </cell>
          <cell r="D45" t="str">
            <v>Vetsuisse Faculty</v>
          </cell>
          <cell r="E45" t="str">
            <v>Veterinätmedizin</v>
          </cell>
          <cell r="F45" t="str">
            <v>Vetsuisse</v>
          </cell>
        </row>
        <row r="46">
          <cell r="A46">
            <v>70</v>
          </cell>
          <cell r="B46" t="str">
            <v>Philosophisch-Historische Fakultät</v>
          </cell>
          <cell r="C46" t="str">
            <v>Faculté des lettres</v>
          </cell>
          <cell r="D46" t="str">
            <v>Faculty of Humanities</v>
          </cell>
          <cell r="E46" t="str">
            <v>Phil. Hist.</v>
          </cell>
          <cell r="F46" t="str">
            <v>Phil. Hist.</v>
          </cell>
        </row>
        <row r="47">
          <cell r="A47">
            <v>78</v>
          </cell>
          <cell r="B47" t="str">
            <v>Philosophisch-Humanwissensch. Fakultät</v>
          </cell>
          <cell r="C47" t="str">
            <v>Faculté des sciences humaines</v>
          </cell>
          <cell r="D47" t="str">
            <v>Faculty of Human Sciences</v>
          </cell>
          <cell r="E47" t="str">
            <v>Phil. Hum.</v>
          </cell>
          <cell r="F47" t="str">
            <v>Phil. Hum.</v>
          </cell>
        </row>
        <row r="48">
          <cell r="A48">
            <v>80</v>
          </cell>
          <cell r="B48" t="str">
            <v>Philosophisch-Naturwissensch. Fakultät</v>
          </cell>
          <cell r="C48" t="str">
            <v>Faculté des sciences naturelles</v>
          </cell>
          <cell r="D48" t="str">
            <v>Faculty of Sciences</v>
          </cell>
          <cell r="E48" t="str">
            <v>Phil. Nat.</v>
          </cell>
          <cell r="F48" t="str">
            <v>Phil. Nat.</v>
          </cell>
        </row>
        <row r="49">
          <cell r="A49">
            <v>9</v>
          </cell>
          <cell r="B49" t="str">
            <v>Nebenfächer an anderen Universitäten</v>
          </cell>
        </row>
        <row r="51">
          <cell r="A51" t="str">
            <v>I</v>
          </cell>
          <cell r="B51" t="str">
            <v>FG I Geistes- und Sozialwissenschaften</v>
          </cell>
          <cell r="C51" t="str">
            <v>IUV catégorie Sciences humaines &amp; sociales</v>
          </cell>
          <cell r="D51" t="str">
            <v>IUV category Humanities &amp; Social science</v>
          </cell>
        </row>
        <row r="52">
          <cell r="A52" t="str">
            <v>II</v>
          </cell>
          <cell r="B52" t="str">
            <v>FG II Exakte und Naturwissenschaften</v>
          </cell>
          <cell r="C52" t="str">
            <v>IUV catégorie Sciences exactes &amp; naturelles</v>
          </cell>
          <cell r="D52" t="str">
            <v>IUV category Science</v>
          </cell>
        </row>
        <row r="53">
          <cell r="A53" t="str">
            <v>III</v>
          </cell>
          <cell r="B53" t="str">
            <v>FG IIII Medizin</v>
          </cell>
          <cell r="C53" t="str">
            <v>IUV catégorie Médecine</v>
          </cell>
          <cell r="D53" t="str">
            <v>IUV category Medicine</v>
          </cell>
        </row>
        <row r="55">
          <cell r="B55" t="str">
            <v>Fakultäten im STUDIS</v>
          </cell>
          <cell r="E55" t="str">
            <v>Fachbereiche im STUDIS</v>
          </cell>
        </row>
        <row r="56">
          <cell r="B56" t="str">
            <v>Zentralbereich</v>
          </cell>
          <cell r="C56">
            <v>2</v>
          </cell>
          <cell r="E56" t="str">
            <v>Dienstleistungen für Mitarbeitende und Studierende</v>
          </cell>
          <cell r="F56">
            <v>8.4</v>
          </cell>
        </row>
        <row r="57">
          <cell r="B57" t="str">
            <v>Evangelisch-theologische Fakultät</v>
          </cell>
          <cell r="C57">
            <v>4</v>
          </cell>
          <cell r="E57" t="str">
            <v>Exakte u. Naturwissensch. interdis. u. andere</v>
          </cell>
          <cell r="F57">
            <v>4.3</v>
          </cell>
        </row>
        <row r="58">
          <cell r="B58" t="str">
            <v>Christkatholisch-theologische Fakultät</v>
          </cell>
          <cell r="C58">
            <v>4</v>
          </cell>
          <cell r="E58" t="str">
            <v>Exakte Wissenschaften</v>
          </cell>
          <cell r="F58">
            <v>4.1</v>
          </cell>
        </row>
        <row r="59">
          <cell r="B59" t="str">
            <v>Theologische Fakultät</v>
          </cell>
          <cell r="C59">
            <v>4</v>
          </cell>
          <cell r="E59" t="str">
            <v>Historische u. Kulturwissenschaften</v>
          </cell>
          <cell r="F59">
            <v>1.3</v>
          </cell>
        </row>
        <row r="60">
          <cell r="B60" t="str">
            <v>Sekundarlehramt</v>
          </cell>
          <cell r="C60">
            <v>6</v>
          </cell>
          <cell r="E60" t="str">
            <v>Humanmedizin</v>
          </cell>
          <cell r="F60">
            <v>5.1</v>
          </cell>
        </row>
        <row r="61">
          <cell r="B61" t="str">
            <v>Brevet d'enseignement secondaire</v>
          </cell>
          <cell r="C61">
            <v>6</v>
          </cell>
          <cell r="E61" t="str">
            <v>Interdisziplinäre und andere</v>
          </cell>
          <cell r="F61">
            <v>7</v>
          </cell>
        </row>
        <row r="62">
          <cell r="B62" t="str">
            <v>Höheres Lehramt</v>
          </cell>
          <cell r="C62">
            <v>6</v>
          </cell>
          <cell r="E62" t="str">
            <v>Medizin u. Pharmazie übrige</v>
          </cell>
          <cell r="F62">
            <v>5.5</v>
          </cell>
        </row>
        <row r="63">
          <cell r="B63" t="str">
            <v>Höheres Lehramt</v>
          </cell>
          <cell r="C63">
            <v>6</v>
          </cell>
          <cell r="E63" t="str">
            <v>Naturwissenschaften</v>
          </cell>
          <cell r="F63">
            <v>4.2</v>
          </cell>
        </row>
        <row r="64">
          <cell r="B64" t="str">
            <v>Kindergarten und untere Klassen der Primarstufe</v>
          </cell>
          <cell r="C64">
            <v>6</v>
          </cell>
          <cell r="E64" t="str">
            <v>Pharamzie</v>
          </cell>
          <cell r="F64">
            <v>5.4</v>
          </cell>
        </row>
        <row r="65">
          <cell r="B65" t="str">
            <v>Obere Klassen der Primarstufe</v>
          </cell>
          <cell r="C65">
            <v>6</v>
          </cell>
          <cell r="E65" t="str">
            <v>Rechtswissenschaften</v>
          </cell>
          <cell r="F65">
            <v>3</v>
          </cell>
        </row>
        <row r="66">
          <cell r="B66" t="str">
            <v>Sekundarstufe 1</v>
          </cell>
          <cell r="C66">
            <v>6</v>
          </cell>
          <cell r="E66" t="str">
            <v>Sozialwissenschaften</v>
          </cell>
          <cell r="F66">
            <v>1.4</v>
          </cell>
        </row>
        <row r="67">
          <cell r="B67" t="str">
            <v>IKAÖ</v>
          </cell>
          <cell r="C67">
            <v>7</v>
          </cell>
          <cell r="E67" t="str">
            <v>Sozialwissenschaften interdisziplinär und andere</v>
          </cell>
          <cell r="F67">
            <v>1.5</v>
          </cell>
        </row>
        <row r="68">
          <cell r="B68" t="str">
            <v>Interfakultär</v>
          </cell>
          <cell r="C68">
            <v>7</v>
          </cell>
          <cell r="E68" t="str">
            <v>Sprach- und Literaturwissenschaften</v>
          </cell>
          <cell r="F68">
            <v>1.2</v>
          </cell>
        </row>
        <row r="69">
          <cell r="B69" t="str">
            <v>Andere Universität</v>
          </cell>
          <cell r="C69">
            <v>9</v>
          </cell>
          <cell r="E69" t="str">
            <v>Technische Dienste und Logistik</v>
          </cell>
          <cell r="F69">
            <v>8.3</v>
          </cell>
        </row>
        <row r="70">
          <cell r="B70" t="str">
            <v>Rechts-und wirtschaftswiss. Fakultät</v>
          </cell>
          <cell r="C70">
            <v>10</v>
          </cell>
          <cell r="E70" t="str">
            <v>Theologie</v>
          </cell>
          <cell r="F70">
            <v>1.1</v>
          </cell>
        </row>
        <row r="71">
          <cell r="B71" t="str">
            <v>Rechtswissenschaftliche Fakultät</v>
          </cell>
          <cell r="C71">
            <v>11</v>
          </cell>
          <cell r="E71" t="str">
            <v>Veterinärmedizin</v>
          </cell>
          <cell r="F71">
            <v>5.3</v>
          </cell>
        </row>
        <row r="72">
          <cell r="B72" t="str">
            <v>Wirtschafts- und Sozialwissenschaftliche Fakultät</v>
          </cell>
          <cell r="C72">
            <v>15</v>
          </cell>
          <cell r="E72" t="str">
            <v>Wirtschaftswissenschaften</v>
          </cell>
          <cell r="F72">
            <v>2</v>
          </cell>
        </row>
        <row r="73">
          <cell r="B73" t="str">
            <v>Medizinische Fakultät</v>
          </cell>
          <cell r="C73">
            <v>20</v>
          </cell>
          <cell r="E73" t="str">
            <v>Zahnmedizin</v>
          </cell>
          <cell r="F73">
            <v>5.2</v>
          </cell>
        </row>
        <row r="74">
          <cell r="B74" t="str">
            <v>Veterinär-medizinische Fakultät</v>
          </cell>
          <cell r="C74">
            <v>60</v>
          </cell>
          <cell r="E74" t="str">
            <v>Zentralbereich</v>
          </cell>
          <cell r="F74">
            <v>8</v>
          </cell>
        </row>
        <row r="75">
          <cell r="B75" t="str">
            <v>Philosophisch-historische Fakultät</v>
          </cell>
          <cell r="C75">
            <v>70</v>
          </cell>
          <cell r="E75" t="str">
            <v>Zentrale Bibliotheken</v>
          </cell>
          <cell r="F75">
            <v>8.2</v>
          </cell>
        </row>
        <row r="76">
          <cell r="B76" t="str">
            <v>Institut für Sport und Sportwissenschaft</v>
          </cell>
          <cell r="C76">
            <v>78</v>
          </cell>
          <cell r="E76" t="str">
            <v>Zentrale Verwaltung</v>
          </cell>
          <cell r="F76">
            <v>8.1</v>
          </cell>
        </row>
        <row r="77">
          <cell r="B77" t="str">
            <v>Philosophisch-humanwissenschaftliche Fakultät</v>
          </cell>
          <cell r="C77">
            <v>78</v>
          </cell>
        </row>
        <row r="78">
          <cell r="B78" t="str">
            <v>Philosophisch-naturwissensch. Fakultät</v>
          </cell>
          <cell r="C78">
            <v>80</v>
          </cell>
        </row>
        <row r="80">
          <cell r="A80" t="str">
            <v>Status</v>
          </cell>
          <cell r="B80" t="str">
            <v>Studiengang</v>
          </cell>
          <cell r="C80" t="str">
            <v>HF</v>
          </cell>
          <cell r="D80" t="str">
            <v>NF</v>
          </cell>
        </row>
        <row r="81">
          <cell r="A81" t="str">
            <v>True</v>
          </cell>
          <cell r="B81" t="str">
            <v>aktiv</v>
          </cell>
          <cell r="C81" t="str">
            <v>HF aktiv</v>
          </cell>
          <cell r="D81" t="str">
            <v>NF aktiv</v>
          </cell>
        </row>
        <row r="82">
          <cell r="A82" t="str">
            <v>False</v>
          </cell>
          <cell r="B82" t="str">
            <v>inaktiv</v>
          </cell>
          <cell r="C82" t="str">
            <v>HF inaktiv</v>
          </cell>
          <cell r="D82" t="str">
            <v>NF inaktiv</v>
          </cell>
        </row>
      </sheetData>
      <sheetData sheetId="2">
        <row r="4">
          <cell r="B4" t="str">
            <v>Uni</v>
          </cell>
          <cell r="C4" t="str">
            <v>SIUS</v>
          </cell>
          <cell r="D4" t="str">
            <v>publiziert unter</v>
          </cell>
          <cell r="E4" t="str">
            <v>Nr.Uni</v>
          </cell>
          <cell r="F4" t="str">
            <v>Fach Uni</v>
          </cell>
          <cell r="G4" t="str">
            <v>Vertiefung / Schwerpunkt *</v>
          </cell>
          <cell r="H4" t="str">
            <v>Fakultät</v>
          </cell>
          <cell r="I4" t="str">
            <v>Ziel</v>
          </cell>
          <cell r="J4" t="str">
            <v>Stufe</v>
          </cell>
          <cell r="K4" t="str">
            <v>Exa.</v>
          </cell>
          <cell r="L4" t="str">
            <v>PI</v>
          </cell>
        </row>
        <row r="5">
          <cell r="A5" t="str">
            <v>1. GEISTES- UND SOZIALWISSENSCHAFTEN</v>
          </cell>
        </row>
        <row r="6">
          <cell r="A6" t="str">
            <v>1.1. Theologie</v>
          </cell>
        </row>
        <row r="7">
          <cell r="A7">
            <v>10</v>
          </cell>
          <cell r="B7" t="str">
            <v>BE</v>
          </cell>
          <cell r="C7">
            <v>1205</v>
          </cell>
          <cell r="D7" t="str">
            <v>Protestantische Theologie</v>
          </cell>
          <cell r="E7">
            <v>2100</v>
          </cell>
          <cell r="F7" t="str">
            <v>Religion</v>
          </cell>
          <cell r="G7" t="str">
            <v>-</v>
          </cell>
          <cell r="H7" t="str">
            <v>Theol.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</row>
        <row r="8">
          <cell r="I8">
            <v>1</v>
          </cell>
          <cell r="J8">
            <v>0</v>
          </cell>
          <cell r="K8" t="str">
            <v>-</v>
          </cell>
          <cell r="L8" t="str">
            <v>-</v>
          </cell>
        </row>
        <row r="9">
          <cell r="I9">
            <v>1</v>
          </cell>
          <cell r="J9">
            <v>10</v>
          </cell>
          <cell r="K9">
            <v>55</v>
          </cell>
          <cell r="L9" t="str">
            <v>EUI</v>
          </cell>
        </row>
        <row r="10">
          <cell r="I10">
            <v>1</v>
          </cell>
          <cell r="J10">
            <v>31</v>
          </cell>
          <cell r="K10">
            <v>40</v>
          </cell>
          <cell r="L10" t="str">
            <v>UNI</v>
          </cell>
        </row>
        <row r="11">
          <cell r="E11">
            <v>2110</v>
          </cell>
          <cell r="F11" t="str">
            <v>Evangelische Theologie</v>
          </cell>
          <cell r="G11" t="str">
            <v>-</v>
          </cell>
          <cell r="H11" t="str">
            <v>Theol.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</row>
        <row r="12">
          <cell r="I12">
            <v>1</v>
          </cell>
          <cell r="J12">
            <v>0</v>
          </cell>
          <cell r="K12" t="str">
            <v>-</v>
          </cell>
          <cell r="L12" t="str">
            <v>-</v>
          </cell>
        </row>
        <row r="13">
          <cell r="I13">
            <v>1</v>
          </cell>
          <cell r="J13">
            <v>10</v>
          </cell>
          <cell r="K13">
            <v>55</v>
          </cell>
          <cell r="L13" t="str">
            <v>EUI</v>
          </cell>
        </row>
        <row r="14">
          <cell r="I14">
            <v>1</v>
          </cell>
          <cell r="J14">
            <v>10</v>
          </cell>
          <cell r="K14">
            <v>20</v>
          </cell>
          <cell r="L14" t="str">
            <v>UNI</v>
          </cell>
        </row>
        <row r="15">
          <cell r="I15">
            <v>1</v>
          </cell>
          <cell r="J15">
            <v>10</v>
          </cell>
          <cell r="K15">
            <v>20</v>
          </cell>
          <cell r="L15" t="str">
            <v>UNI</v>
          </cell>
        </row>
        <row r="16">
          <cell r="I16">
            <v>1</v>
          </cell>
          <cell r="J16">
            <v>10</v>
          </cell>
          <cell r="K16">
            <v>20</v>
          </cell>
          <cell r="L16" t="str">
            <v>UNI</v>
          </cell>
        </row>
        <row r="17">
          <cell r="I17">
            <v>1</v>
          </cell>
          <cell r="J17">
            <v>10</v>
          </cell>
          <cell r="K17">
            <v>55</v>
          </cell>
          <cell r="L17" t="str">
            <v>EUI</v>
          </cell>
        </row>
        <row r="18">
          <cell r="I18">
            <v>1</v>
          </cell>
          <cell r="J18">
            <v>10</v>
          </cell>
          <cell r="K18">
            <v>55</v>
          </cell>
          <cell r="L18" t="str">
            <v>EUI</v>
          </cell>
        </row>
        <row r="19">
          <cell r="I19">
            <v>1</v>
          </cell>
          <cell r="J19">
            <v>31</v>
          </cell>
          <cell r="K19">
            <v>40</v>
          </cell>
          <cell r="L19" t="str">
            <v>UNI</v>
          </cell>
        </row>
        <row r="20">
          <cell r="I20">
            <v>1</v>
          </cell>
          <cell r="J20">
            <v>39</v>
          </cell>
          <cell r="K20" t="str">
            <v>-</v>
          </cell>
          <cell r="L20" t="str">
            <v>-</v>
          </cell>
        </row>
        <row r="21">
          <cell r="E21">
            <v>2130</v>
          </cell>
          <cell r="F21" t="str">
            <v>Theologie</v>
          </cell>
          <cell r="H21" t="str">
            <v>Theol.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</row>
        <row r="22">
          <cell r="I22">
            <v>1</v>
          </cell>
          <cell r="J22">
            <v>0</v>
          </cell>
          <cell r="K22" t="str">
            <v>-</v>
          </cell>
          <cell r="L22" t="str">
            <v>-</v>
          </cell>
        </row>
        <row r="23">
          <cell r="G23" t="str">
            <v>Evangelische Theologie</v>
          </cell>
          <cell r="I23">
            <v>1</v>
          </cell>
          <cell r="J23">
            <v>15</v>
          </cell>
          <cell r="K23">
            <v>15</v>
          </cell>
          <cell r="L23" t="str">
            <v>UNI</v>
          </cell>
        </row>
        <row r="24">
          <cell r="G24" t="str">
            <v>Christkatholische Theologie</v>
          </cell>
          <cell r="I24">
            <v>1</v>
          </cell>
          <cell r="J24">
            <v>15</v>
          </cell>
          <cell r="K24">
            <v>15</v>
          </cell>
          <cell r="L24" t="str">
            <v>UNI</v>
          </cell>
        </row>
        <row r="25">
          <cell r="G25" t="str">
            <v>Evangelische Theologie</v>
          </cell>
          <cell r="I25">
            <v>1</v>
          </cell>
          <cell r="J25">
            <v>25</v>
          </cell>
          <cell r="K25">
            <v>25</v>
          </cell>
          <cell r="L25" t="str">
            <v>UNI</v>
          </cell>
        </row>
        <row r="26">
          <cell r="G26" t="str">
            <v>Christkatholische Theologie</v>
          </cell>
          <cell r="I26">
            <v>1</v>
          </cell>
          <cell r="J26">
            <v>25</v>
          </cell>
          <cell r="K26">
            <v>25</v>
          </cell>
          <cell r="L26" t="str">
            <v>UNI</v>
          </cell>
        </row>
        <row r="27">
          <cell r="I27">
            <v>1</v>
          </cell>
          <cell r="J27">
            <v>1</v>
          </cell>
          <cell r="K27">
            <v>1</v>
          </cell>
          <cell r="L27" t="str">
            <v>UNI</v>
          </cell>
        </row>
        <row r="28">
          <cell r="I28">
            <v>1</v>
          </cell>
          <cell r="J28">
            <v>39</v>
          </cell>
          <cell r="K28">
            <v>20</v>
          </cell>
          <cell r="L28" t="str">
            <v>UNI</v>
          </cell>
        </row>
        <row r="29">
          <cell r="E29">
            <v>3000</v>
          </cell>
          <cell r="F29" t="str">
            <v>AusbildungspfarrerIn / Theological Education</v>
          </cell>
          <cell r="H29" t="str">
            <v>Theol.</v>
          </cell>
          <cell r="I29" t="str">
            <v>-</v>
          </cell>
          <cell r="J29" t="str">
            <v>-</v>
          </cell>
          <cell r="K29" t="str">
            <v>-</v>
          </cell>
          <cell r="L29" t="str">
            <v>-</v>
          </cell>
        </row>
        <row r="30">
          <cell r="I30">
            <v>1</v>
          </cell>
          <cell r="J30">
            <v>33</v>
          </cell>
          <cell r="K30">
            <v>33</v>
          </cell>
          <cell r="L30" t="str">
            <v>UNI</v>
          </cell>
        </row>
        <row r="31">
          <cell r="I31">
            <v>1</v>
          </cell>
          <cell r="J31">
            <v>34</v>
          </cell>
          <cell r="K31">
            <v>33</v>
          </cell>
          <cell r="L31" t="str">
            <v>UNI</v>
          </cell>
        </row>
        <row r="32">
          <cell r="I32">
            <v>1</v>
          </cell>
          <cell r="J32">
            <v>34</v>
          </cell>
          <cell r="K32">
            <v>33</v>
          </cell>
          <cell r="L32" t="str">
            <v>UNI</v>
          </cell>
        </row>
        <row r="33">
          <cell r="E33">
            <v>3019</v>
          </cell>
          <cell r="I33">
            <v>1</v>
          </cell>
          <cell r="J33">
            <v>34</v>
          </cell>
          <cell r="K33">
            <v>33</v>
          </cell>
          <cell r="L33" t="str">
            <v>UNI</v>
          </cell>
        </row>
        <row r="34">
          <cell r="E34">
            <v>2140</v>
          </cell>
          <cell r="F34" t="str">
            <v>Interreligiöse Studien</v>
          </cell>
          <cell r="H34" t="str">
            <v>Theol.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</row>
        <row r="35">
          <cell r="I35">
            <v>1</v>
          </cell>
          <cell r="J35">
            <v>0</v>
          </cell>
          <cell r="K35" t="str">
            <v>-</v>
          </cell>
          <cell r="L35" t="str">
            <v>-</v>
          </cell>
        </row>
        <row r="36">
          <cell r="I36">
            <v>1</v>
          </cell>
          <cell r="J36">
            <v>15</v>
          </cell>
          <cell r="K36">
            <v>15</v>
          </cell>
          <cell r="L36" t="str">
            <v>UNI</v>
          </cell>
        </row>
        <row r="37">
          <cell r="I37">
            <v>1</v>
          </cell>
          <cell r="J37">
            <v>25</v>
          </cell>
          <cell r="K37">
            <v>25</v>
          </cell>
          <cell r="L37" t="str">
            <v>UNI</v>
          </cell>
        </row>
        <row r="38">
          <cell r="E38">
            <v>2121</v>
          </cell>
          <cell r="F38" t="str">
            <v>Ancient Near Eastern Cultures</v>
          </cell>
          <cell r="I38">
            <v>1</v>
          </cell>
          <cell r="L38" t="str">
            <v>UNI</v>
          </cell>
        </row>
        <row r="39">
          <cell r="E39">
            <v>2131</v>
          </cell>
          <cell r="F39" t="str">
            <v>Bibelwissenschaft</v>
          </cell>
          <cell r="I39">
            <v>1</v>
          </cell>
          <cell r="L39" t="str">
            <v>UNI</v>
          </cell>
        </row>
        <row r="40">
          <cell r="E40">
            <v>2132</v>
          </cell>
          <cell r="F40" t="str">
            <v>Judaistik</v>
          </cell>
          <cell r="I40">
            <v>1</v>
          </cell>
          <cell r="L40" t="str">
            <v>UNI</v>
          </cell>
        </row>
        <row r="41">
          <cell r="E41">
            <v>2133</v>
          </cell>
          <cell r="F41" t="str">
            <v>Historische Theologie</v>
          </cell>
          <cell r="I41">
            <v>1</v>
          </cell>
          <cell r="L41" t="str">
            <v>UNI</v>
          </cell>
        </row>
        <row r="42">
          <cell r="E42">
            <v>2134</v>
          </cell>
          <cell r="F42" t="str">
            <v>Systematische Theologie</v>
          </cell>
          <cell r="I42">
            <v>1</v>
          </cell>
          <cell r="L42" t="str">
            <v>UNI</v>
          </cell>
        </row>
        <row r="43">
          <cell r="E43">
            <v>2135</v>
          </cell>
          <cell r="F43" t="str">
            <v>Praktische Theologie</v>
          </cell>
          <cell r="I43">
            <v>1</v>
          </cell>
          <cell r="L43" t="str">
            <v>UNI</v>
          </cell>
        </row>
        <row r="44">
          <cell r="E44">
            <v>736</v>
          </cell>
          <cell r="F44" t="str">
            <v>Seelsorge und Pastoralpsychologie</v>
          </cell>
          <cell r="I44">
            <v>1</v>
          </cell>
          <cell r="J44">
            <v>33</v>
          </cell>
          <cell r="K44">
            <v>33</v>
          </cell>
          <cell r="L44" t="str">
            <v>UNI</v>
          </cell>
        </row>
        <row r="45">
          <cell r="I45">
            <v>1</v>
          </cell>
          <cell r="J45">
            <v>34</v>
          </cell>
          <cell r="K45">
            <v>33</v>
          </cell>
          <cell r="L45" t="str">
            <v>UNI</v>
          </cell>
        </row>
        <row r="46">
          <cell r="I46">
            <v>1</v>
          </cell>
          <cell r="J46">
            <v>34</v>
          </cell>
          <cell r="K46">
            <v>33</v>
          </cell>
          <cell r="L46" t="str">
            <v>UNI</v>
          </cell>
        </row>
        <row r="47">
          <cell r="A47">
            <v>10</v>
          </cell>
          <cell r="B47" t="str">
            <v>BE</v>
          </cell>
          <cell r="C47">
            <v>1215</v>
          </cell>
          <cell r="D47" t="str">
            <v>Christkatholische Theologie</v>
          </cell>
          <cell r="E47">
            <v>2200</v>
          </cell>
          <cell r="F47" t="str">
            <v>Christkatholische Theologie</v>
          </cell>
          <cell r="H47" t="str">
            <v>Theol.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</row>
        <row r="48">
          <cell r="I48">
            <v>1</v>
          </cell>
          <cell r="J48">
            <v>10</v>
          </cell>
          <cell r="K48">
            <v>20</v>
          </cell>
          <cell r="L48" t="str">
            <v>UNI</v>
          </cell>
        </row>
        <row r="49">
          <cell r="I49">
            <v>1</v>
          </cell>
          <cell r="J49">
            <v>10</v>
          </cell>
          <cell r="K49">
            <v>55</v>
          </cell>
          <cell r="L49" t="str">
            <v>EUI</v>
          </cell>
        </row>
        <row r="50">
          <cell r="I50">
            <v>1</v>
          </cell>
          <cell r="J50">
            <v>10</v>
          </cell>
          <cell r="K50">
            <v>55</v>
          </cell>
          <cell r="L50" t="str">
            <v>EUI</v>
          </cell>
        </row>
        <row r="51">
          <cell r="I51">
            <v>1</v>
          </cell>
          <cell r="J51">
            <v>31</v>
          </cell>
          <cell r="K51">
            <v>40</v>
          </cell>
          <cell r="L51" t="str">
            <v>UNI</v>
          </cell>
        </row>
        <row r="52">
          <cell r="I52">
            <v>1</v>
          </cell>
          <cell r="J52">
            <v>39</v>
          </cell>
          <cell r="K52" t="str">
            <v>-</v>
          </cell>
          <cell r="L52" t="str">
            <v>-</v>
          </cell>
        </row>
        <row r="53">
          <cell r="A53">
            <v>10</v>
          </cell>
          <cell r="B53" t="str">
            <v>BE</v>
          </cell>
          <cell r="C53">
            <v>1201</v>
          </cell>
          <cell r="D53" t="str">
            <v>Theologie, interdisziplinär &amp; andere</v>
          </cell>
          <cell r="E53">
            <v>653</v>
          </cell>
          <cell r="F53" t="str">
            <v>Religionswissenschaft</v>
          </cell>
          <cell r="H53" t="str">
            <v>PHIL-HIST</v>
          </cell>
          <cell r="I53" t="str">
            <v>-</v>
          </cell>
          <cell r="J53" t="str">
            <v>-</v>
          </cell>
          <cell r="K53" t="str">
            <v>-</v>
          </cell>
          <cell r="L53" t="str">
            <v>-</v>
          </cell>
        </row>
        <row r="54">
          <cell r="I54">
            <v>1</v>
          </cell>
          <cell r="J54">
            <v>0</v>
          </cell>
          <cell r="K54" t="str">
            <v>-</v>
          </cell>
          <cell r="L54" t="str">
            <v>-</v>
          </cell>
        </row>
        <row r="55">
          <cell r="I55">
            <v>1</v>
          </cell>
          <cell r="J55">
            <v>10</v>
          </cell>
          <cell r="K55">
            <v>20</v>
          </cell>
          <cell r="L55" t="str">
            <v>UNI</v>
          </cell>
        </row>
        <row r="56">
          <cell r="I56">
            <v>1</v>
          </cell>
          <cell r="J56">
            <v>15</v>
          </cell>
          <cell r="K56">
            <v>15</v>
          </cell>
          <cell r="L56" t="str">
            <v>UNI</v>
          </cell>
        </row>
        <row r="57">
          <cell r="I57">
            <v>1</v>
          </cell>
          <cell r="J57">
            <v>25</v>
          </cell>
          <cell r="K57">
            <v>25</v>
          </cell>
          <cell r="L57" t="str">
            <v>UNI</v>
          </cell>
        </row>
        <row r="58">
          <cell r="I58">
            <v>1</v>
          </cell>
          <cell r="J58">
            <v>31</v>
          </cell>
          <cell r="K58">
            <v>40</v>
          </cell>
          <cell r="L58" t="str">
            <v>UNI</v>
          </cell>
        </row>
        <row r="59">
          <cell r="I59">
            <v>1</v>
          </cell>
          <cell r="J59">
            <v>39</v>
          </cell>
          <cell r="K59" t="str">
            <v>-</v>
          </cell>
          <cell r="L59" t="str">
            <v>-</v>
          </cell>
        </row>
        <row r="60">
          <cell r="A60" t="str">
            <v>1.2. Sprach- und Literaturwissenschaften</v>
          </cell>
        </row>
        <row r="61">
          <cell r="A61">
            <v>10</v>
          </cell>
          <cell r="B61" t="str">
            <v>BE</v>
          </cell>
          <cell r="C61">
            <v>1100</v>
          </cell>
          <cell r="E61">
            <v>3022</v>
          </cell>
          <cell r="F61" t="str">
            <v>Externe Schulevaluation</v>
          </cell>
          <cell r="H61" t="str">
            <v>PHIL-HIST</v>
          </cell>
          <cell r="I61">
            <v>1</v>
          </cell>
          <cell r="J61">
            <v>34</v>
          </cell>
          <cell r="K61">
            <v>33</v>
          </cell>
          <cell r="L61" t="str">
            <v>UNI</v>
          </cell>
        </row>
        <row r="62">
          <cell r="H62" t="str">
            <v>PHIL-HIST</v>
          </cell>
          <cell r="I62">
            <v>1</v>
          </cell>
          <cell r="J62">
            <v>1</v>
          </cell>
          <cell r="K62">
            <v>1</v>
          </cell>
          <cell r="L62" t="str">
            <v>UNI</v>
          </cell>
        </row>
        <row r="63">
          <cell r="A63">
            <v>10</v>
          </cell>
          <cell r="B63" t="str">
            <v>BE</v>
          </cell>
          <cell r="C63">
            <v>1405</v>
          </cell>
          <cell r="D63" t="str">
            <v>Linguistik</v>
          </cell>
          <cell r="E63">
            <v>650</v>
          </cell>
          <cell r="F63" t="str">
            <v>Linguistik</v>
          </cell>
          <cell r="H63" t="str">
            <v>PHIL-HIST</v>
          </cell>
          <cell r="I63" t="str">
            <v>-</v>
          </cell>
          <cell r="J63" t="str">
            <v>-</v>
          </cell>
          <cell r="K63" t="str">
            <v>-</v>
          </cell>
          <cell r="L63" t="str">
            <v>-</v>
          </cell>
        </row>
        <row r="64">
          <cell r="I64">
            <v>1</v>
          </cell>
          <cell r="J64">
            <v>0</v>
          </cell>
          <cell r="K64" t="str">
            <v>-</v>
          </cell>
          <cell r="L64" t="str">
            <v>-</v>
          </cell>
        </row>
        <row r="65">
          <cell r="I65">
            <v>1</v>
          </cell>
          <cell r="J65">
            <v>10</v>
          </cell>
          <cell r="K65">
            <v>20</v>
          </cell>
          <cell r="L65" t="str">
            <v>UNI</v>
          </cell>
        </row>
        <row r="66">
          <cell r="I66">
            <v>1</v>
          </cell>
          <cell r="J66">
            <v>15</v>
          </cell>
          <cell r="K66">
            <v>15</v>
          </cell>
          <cell r="L66" t="str">
            <v>UNI</v>
          </cell>
        </row>
        <row r="67">
          <cell r="I67">
            <v>1</v>
          </cell>
          <cell r="J67">
            <v>25</v>
          </cell>
          <cell r="K67">
            <v>25</v>
          </cell>
          <cell r="L67" t="str">
            <v>UNI</v>
          </cell>
        </row>
        <row r="68">
          <cell r="I68">
            <v>1</v>
          </cell>
          <cell r="J68">
            <v>31</v>
          </cell>
          <cell r="K68">
            <v>40</v>
          </cell>
          <cell r="L68" t="str">
            <v>UNI</v>
          </cell>
        </row>
        <row r="69">
          <cell r="I69">
            <v>1</v>
          </cell>
          <cell r="J69">
            <v>39</v>
          </cell>
          <cell r="K69" t="str">
            <v>-</v>
          </cell>
          <cell r="L69" t="str">
            <v>-</v>
          </cell>
        </row>
        <row r="70">
          <cell r="E70">
            <v>651</v>
          </cell>
          <cell r="F70" t="str">
            <v>Historisch vergleichende Sprachwissenschaft</v>
          </cell>
          <cell r="H70" t="str">
            <v>PHIL-HIST</v>
          </cell>
          <cell r="I70" t="str">
            <v>-</v>
          </cell>
          <cell r="J70" t="str">
            <v>-</v>
          </cell>
          <cell r="K70" t="str">
            <v>-</v>
          </cell>
          <cell r="L70" t="str">
            <v>-</v>
          </cell>
        </row>
        <row r="71">
          <cell r="I71">
            <v>1</v>
          </cell>
          <cell r="J71">
            <v>0</v>
          </cell>
          <cell r="K71" t="str">
            <v>-</v>
          </cell>
          <cell r="L71" t="str">
            <v>-</v>
          </cell>
        </row>
        <row r="72">
          <cell r="I72">
            <v>1</v>
          </cell>
          <cell r="J72">
            <v>10</v>
          </cell>
          <cell r="K72">
            <v>20</v>
          </cell>
          <cell r="L72" t="str">
            <v>UNI</v>
          </cell>
        </row>
        <row r="73">
          <cell r="I73">
            <v>1</v>
          </cell>
          <cell r="J73">
            <v>31</v>
          </cell>
          <cell r="K73">
            <v>40</v>
          </cell>
          <cell r="L73" t="str">
            <v>UNI</v>
          </cell>
        </row>
        <row r="74">
          <cell r="I74">
            <v>1</v>
          </cell>
          <cell r="J74">
            <v>39</v>
          </cell>
          <cell r="K74" t="str">
            <v>-</v>
          </cell>
          <cell r="L74" t="str">
            <v>-</v>
          </cell>
        </row>
        <row r="75">
          <cell r="A75">
            <v>10</v>
          </cell>
          <cell r="B75" t="str">
            <v>BE</v>
          </cell>
          <cell r="C75">
            <v>1410</v>
          </cell>
          <cell r="D75" t="str">
            <v>Deutsche SLW</v>
          </cell>
          <cell r="E75">
            <v>605</v>
          </cell>
          <cell r="F75" t="str">
            <v>Deutsche Literaturwissenschaft</v>
          </cell>
          <cell r="H75" t="str">
            <v>PHIL-HIST</v>
          </cell>
          <cell r="I75" t="str">
            <v>-</v>
          </cell>
          <cell r="J75" t="str">
            <v>-</v>
          </cell>
          <cell r="K75" t="str">
            <v>-</v>
          </cell>
          <cell r="L75" t="str">
            <v>-</v>
          </cell>
        </row>
        <row r="76">
          <cell r="I76">
            <v>1</v>
          </cell>
          <cell r="J76">
            <v>0</v>
          </cell>
          <cell r="K76" t="str">
            <v>-</v>
          </cell>
          <cell r="L76" t="str">
            <v>-</v>
          </cell>
        </row>
        <row r="77">
          <cell r="I77">
            <v>1</v>
          </cell>
          <cell r="J77">
            <v>10</v>
          </cell>
          <cell r="K77">
            <v>20</v>
          </cell>
          <cell r="L77" t="str">
            <v>UNI</v>
          </cell>
        </row>
        <row r="78">
          <cell r="I78">
            <v>1</v>
          </cell>
          <cell r="J78">
            <v>25</v>
          </cell>
          <cell r="K78">
            <v>25</v>
          </cell>
          <cell r="L78" t="str">
            <v>UNI</v>
          </cell>
        </row>
        <row r="79">
          <cell r="I79">
            <v>1</v>
          </cell>
          <cell r="J79">
            <v>31</v>
          </cell>
          <cell r="K79">
            <v>40</v>
          </cell>
          <cell r="L79" t="str">
            <v>UNI</v>
          </cell>
        </row>
        <row r="80">
          <cell r="I80">
            <v>1</v>
          </cell>
          <cell r="J80">
            <v>39</v>
          </cell>
          <cell r="K80" t="str">
            <v>-</v>
          </cell>
          <cell r="L80" t="str">
            <v>-</v>
          </cell>
        </row>
        <row r="81">
          <cell r="E81">
            <v>606</v>
          </cell>
          <cell r="F81" t="str">
            <v>Deutsche Sprachwissenschaft</v>
          </cell>
          <cell r="H81" t="str">
            <v>PHIL-HIST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</row>
        <row r="82">
          <cell r="I82">
            <v>1</v>
          </cell>
          <cell r="J82">
            <v>0</v>
          </cell>
          <cell r="K82" t="str">
            <v>-</v>
          </cell>
          <cell r="L82" t="str">
            <v>-</v>
          </cell>
        </row>
        <row r="83">
          <cell r="I83">
            <v>1</v>
          </cell>
          <cell r="J83">
            <v>10</v>
          </cell>
          <cell r="K83">
            <v>20</v>
          </cell>
          <cell r="L83" t="str">
            <v>UNI</v>
          </cell>
        </row>
        <row r="84">
          <cell r="I84">
            <v>1</v>
          </cell>
          <cell r="J84">
            <v>31</v>
          </cell>
          <cell r="K84">
            <v>40</v>
          </cell>
          <cell r="L84" t="str">
            <v>UNI</v>
          </cell>
        </row>
        <row r="85">
          <cell r="I85">
            <v>1</v>
          </cell>
          <cell r="J85">
            <v>25</v>
          </cell>
          <cell r="K85">
            <v>25</v>
          </cell>
          <cell r="L85" t="str">
            <v>UNI</v>
          </cell>
        </row>
        <row r="86">
          <cell r="I86">
            <v>1</v>
          </cell>
          <cell r="J86">
            <v>39</v>
          </cell>
          <cell r="K86" t="str">
            <v>-</v>
          </cell>
          <cell r="L86" t="str">
            <v>-</v>
          </cell>
        </row>
        <row r="87">
          <cell r="E87">
            <v>607</v>
          </cell>
          <cell r="F87" t="str">
            <v>Deutsche Sprach- und Literaturwissenschaft</v>
          </cell>
          <cell r="H87" t="str">
            <v>PHIL-HIST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</row>
        <row r="88">
          <cell r="I88">
            <v>1</v>
          </cell>
          <cell r="J88">
            <v>0</v>
          </cell>
          <cell r="K88" t="str">
            <v>-</v>
          </cell>
          <cell r="L88" t="str">
            <v>-</v>
          </cell>
        </row>
        <row r="89">
          <cell r="I89">
            <v>1</v>
          </cell>
          <cell r="J89">
            <v>15</v>
          </cell>
          <cell r="K89">
            <v>15</v>
          </cell>
          <cell r="L89" t="str">
            <v>UNI</v>
          </cell>
        </row>
        <row r="90">
          <cell r="I90">
            <v>1</v>
          </cell>
          <cell r="J90">
            <v>25</v>
          </cell>
          <cell r="K90">
            <v>25</v>
          </cell>
          <cell r="L90" t="str">
            <v>UNI</v>
          </cell>
        </row>
        <row r="91">
          <cell r="E91">
            <v>601</v>
          </cell>
          <cell r="F91" t="str">
            <v>Germanische Philologie</v>
          </cell>
          <cell r="H91" t="str">
            <v>PHIL-HIST</v>
          </cell>
          <cell r="I91">
            <v>1</v>
          </cell>
          <cell r="J91">
            <v>10</v>
          </cell>
          <cell r="K91">
            <v>20</v>
          </cell>
          <cell r="L91" t="str">
            <v>UNI</v>
          </cell>
        </row>
        <row r="92">
          <cell r="E92">
            <v>602</v>
          </cell>
          <cell r="F92" t="str">
            <v>Neuere deutsche Literatur</v>
          </cell>
          <cell r="H92" t="str">
            <v>PHIL-HIST</v>
          </cell>
          <cell r="I92">
            <v>1</v>
          </cell>
          <cell r="J92">
            <v>10</v>
          </cell>
          <cell r="K92">
            <v>20</v>
          </cell>
          <cell r="L92" t="str">
            <v>UNI</v>
          </cell>
        </row>
        <row r="93">
          <cell r="E93">
            <v>600</v>
          </cell>
          <cell r="F93" t="str">
            <v>Deutsch (unbestimmt)</v>
          </cell>
          <cell r="H93" t="str">
            <v>PHIL-HIST</v>
          </cell>
          <cell r="I93">
            <v>1</v>
          </cell>
          <cell r="J93">
            <v>10</v>
          </cell>
          <cell r="K93">
            <v>20</v>
          </cell>
          <cell r="L93" t="str">
            <v>UNI</v>
          </cell>
        </row>
      </sheetData>
      <sheetData sheetId="3">
        <row r="4">
          <cell r="A4" t="str">
            <v>ID</v>
          </cell>
          <cell r="B4" t="str">
            <v>BFS Code</v>
          </cell>
          <cell r="C4" t="str">
            <v>Fakultät</v>
          </cell>
          <cell r="D4" t="str">
            <v>Fachbezeichnung deutsch</v>
          </cell>
          <cell r="E4" t="str">
            <v>Fachbezeichnung französisch</v>
          </cell>
          <cell r="F4" t="str">
            <v>Fachbezeichnung englisch</v>
          </cell>
          <cell r="G4" t="str">
            <v>HLA Bezeichnung</v>
          </cell>
          <cell r="H4" t="str">
            <v>Platzknapp</v>
          </cell>
          <cell r="I4" t="str">
            <v>Hauptfach</v>
          </cell>
          <cell r="J4" t="str">
            <v>Nebenfach</v>
          </cell>
          <cell r="K4" t="str">
            <v>Aktiv</v>
          </cell>
          <cell r="L4" t="str">
            <v>Reihenfolge</v>
          </cell>
        </row>
        <row r="5">
          <cell r="A5">
            <v>1</v>
          </cell>
          <cell r="B5">
            <v>9000</v>
          </cell>
          <cell r="C5" t="str">
            <v>Andere Universität</v>
          </cell>
          <cell r="D5" t="str">
            <v>NF/Minor an Uni Basel</v>
          </cell>
          <cell r="E5" t="str">
            <v>BS/Minor à l'uni de Bâle</v>
          </cell>
          <cell r="F5" t="str">
            <v>Minor at the University of Basel</v>
          </cell>
          <cell r="G5" t="str">
            <v>NULL</v>
          </cell>
          <cell r="H5" t="str">
            <v>False</v>
          </cell>
          <cell r="I5" t="str">
            <v>False</v>
          </cell>
          <cell r="J5" t="str">
            <v>True</v>
          </cell>
          <cell r="K5" t="str">
            <v>True</v>
          </cell>
          <cell r="L5">
            <v>90</v>
          </cell>
        </row>
        <row r="6">
          <cell r="A6">
            <v>2</v>
          </cell>
          <cell r="B6">
            <v>9000</v>
          </cell>
          <cell r="C6" t="str">
            <v>Andere Universität</v>
          </cell>
          <cell r="D6" t="str">
            <v>NF/Minor an Uni Freiburg</v>
          </cell>
          <cell r="E6" t="str">
            <v>BS/Minor à l'uni de Fribourg</v>
          </cell>
          <cell r="F6" t="str">
            <v>Minor at the University of Fribourg</v>
          </cell>
          <cell r="G6" t="str">
            <v>NULL</v>
          </cell>
          <cell r="H6" t="str">
            <v>False</v>
          </cell>
          <cell r="I6" t="str">
            <v>False</v>
          </cell>
          <cell r="J6" t="str">
            <v>True</v>
          </cell>
          <cell r="K6" t="str">
            <v>True</v>
          </cell>
          <cell r="L6">
            <v>91</v>
          </cell>
        </row>
        <row r="7">
          <cell r="A7">
            <v>3</v>
          </cell>
          <cell r="B7">
            <v>9000</v>
          </cell>
          <cell r="C7" t="str">
            <v>Andere Universität</v>
          </cell>
          <cell r="D7" t="str">
            <v>NF/Minor an Uni Genf</v>
          </cell>
          <cell r="E7" t="str">
            <v>BS/Minor à l'uni de Genève</v>
          </cell>
          <cell r="F7" t="str">
            <v>Minor at the University of Geneva</v>
          </cell>
          <cell r="G7" t="str">
            <v>NULL</v>
          </cell>
          <cell r="H7" t="str">
            <v>False</v>
          </cell>
          <cell r="I7" t="str">
            <v>False</v>
          </cell>
          <cell r="J7" t="str">
            <v>True</v>
          </cell>
          <cell r="K7" t="str">
            <v>True</v>
          </cell>
          <cell r="L7">
            <v>92</v>
          </cell>
        </row>
        <row r="8">
          <cell r="A8">
            <v>4</v>
          </cell>
          <cell r="B8">
            <v>9000</v>
          </cell>
          <cell r="C8" t="str">
            <v>Andere Universität</v>
          </cell>
          <cell r="D8" t="str">
            <v>NF/Minor an Uni Lausanne</v>
          </cell>
          <cell r="E8" t="str">
            <v>BS/Minor à l'uni de Lausanne</v>
          </cell>
          <cell r="F8" t="str">
            <v>Minor at the University of Lausanne</v>
          </cell>
          <cell r="G8" t="str">
            <v>NULL</v>
          </cell>
          <cell r="H8" t="str">
            <v>False</v>
          </cell>
          <cell r="I8" t="str">
            <v>False</v>
          </cell>
          <cell r="J8" t="str">
            <v>True</v>
          </cell>
          <cell r="K8" t="str">
            <v>True</v>
          </cell>
          <cell r="L8">
            <v>93</v>
          </cell>
        </row>
        <row r="9">
          <cell r="A9">
            <v>5</v>
          </cell>
          <cell r="B9">
            <v>9000</v>
          </cell>
          <cell r="C9" t="str">
            <v>Andere Universität</v>
          </cell>
          <cell r="D9" t="str">
            <v>NF/Minor an Uni Neuenburg</v>
          </cell>
          <cell r="E9" t="str">
            <v>BS/Minor à l'uni de Neuchâtel</v>
          </cell>
          <cell r="F9" t="str">
            <v>Minor at the University of Neuchâtel</v>
          </cell>
          <cell r="G9" t="str">
            <v>NULL</v>
          </cell>
          <cell r="H9" t="str">
            <v>False</v>
          </cell>
          <cell r="I9" t="str">
            <v>False</v>
          </cell>
          <cell r="J9" t="str">
            <v>True</v>
          </cell>
          <cell r="K9" t="str">
            <v>True</v>
          </cell>
          <cell r="L9">
            <v>94</v>
          </cell>
        </row>
        <row r="10">
          <cell r="A10">
            <v>6</v>
          </cell>
          <cell r="B10">
            <v>9000</v>
          </cell>
          <cell r="C10" t="str">
            <v>Andere Universität</v>
          </cell>
          <cell r="D10" t="str">
            <v>NF/Minor an Uni Zürich</v>
          </cell>
          <cell r="E10" t="str">
            <v>BS/Minor à l'uni de Zürich</v>
          </cell>
          <cell r="F10" t="str">
            <v>Minor at the University of Zurich</v>
          </cell>
          <cell r="G10" t="str">
            <v>NULL</v>
          </cell>
          <cell r="H10" t="str">
            <v>False</v>
          </cell>
          <cell r="I10" t="str">
            <v>False</v>
          </cell>
          <cell r="J10" t="str">
            <v>True</v>
          </cell>
          <cell r="K10" t="str">
            <v>True</v>
          </cell>
          <cell r="L10">
            <v>95</v>
          </cell>
        </row>
        <row r="11">
          <cell r="A11">
            <v>7</v>
          </cell>
          <cell r="B11">
            <v>9000</v>
          </cell>
          <cell r="C11" t="str">
            <v>Andere Universität</v>
          </cell>
          <cell r="D11" t="str">
            <v>NF/Minor an Uni St. Gallen</v>
          </cell>
          <cell r="E11" t="str">
            <v>BS/Minor à l'uni de St-Gall</v>
          </cell>
          <cell r="F11" t="str">
            <v>Minor at the University of St. Gall</v>
          </cell>
          <cell r="G11" t="str">
            <v>NULL</v>
          </cell>
          <cell r="H11" t="str">
            <v>False</v>
          </cell>
          <cell r="I11" t="str">
            <v>False</v>
          </cell>
          <cell r="J11" t="str">
            <v>True</v>
          </cell>
          <cell r="K11" t="str">
            <v>True</v>
          </cell>
          <cell r="L11">
            <v>88</v>
          </cell>
        </row>
        <row r="12">
          <cell r="A12">
            <v>8</v>
          </cell>
          <cell r="B12">
            <v>9000</v>
          </cell>
          <cell r="C12" t="str">
            <v>Andere Universität</v>
          </cell>
          <cell r="D12" t="str">
            <v>NF/Minor an ETH Zürich</v>
          </cell>
          <cell r="E12" t="str">
            <v>BS/Minor à l'EPF de Zürich</v>
          </cell>
          <cell r="F12" t="str">
            <v>Minor at the Federal Institute of Technology of Zurich</v>
          </cell>
          <cell r="G12" t="str">
            <v>NULL</v>
          </cell>
          <cell r="H12" t="str">
            <v>False</v>
          </cell>
          <cell r="I12" t="str">
            <v>False</v>
          </cell>
          <cell r="J12" t="str">
            <v>True</v>
          </cell>
          <cell r="K12" t="str">
            <v>True</v>
          </cell>
          <cell r="L12">
            <v>87</v>
          </cell>
        </row>
        <row r="13">
          <cell r="A13">
            <v>9</v>
          </cell>
          <cell r="B13">
            <v>9000</v>
          </cell>
          <cell r="C13" t="str">
            <v>Andere Universität</v>
          </cell>
          <cell r="D13" t="str">
            <v>NF/Minor an EPF Lausanne</v>
          </cell>
          <cell r="E13" t="str">
            <v>BS/Minor à l'EPF de Lausanne</v>
          </cell>
          <cell r="F13" t="str">
            <v>Minor at the Federal Institute of Technology of Lausanne</v>
          </cell>
          <cell r="G13" t="str">
            <v>NULL</v>
          </cell>
          <cell r="H13" t="str">
            <v>False</v>
          </cell>
          <cell r="I13" t="str">
            <v>False</v>
          </cell>
          <cell r="J13" t="str">
            <v>True</v>
          </cell>
          <cell r="K13" t="str">
            <v>True</v>
          </cell>
          <cell r="L13">
            <v>86</v>
          </cell>
        </row>
        <row r="14">
          <cell r="A14">
            <v>10</v>
          </cell>
          <cell r="B14">
            <v>9000</v>
          </cell>
          <cell r="C14" t="str">
            <v>Andere Universität</v>
          </cell>
          <cell r="D14" t="str">
            <v>NF/Minor Uni Luzern</v>
          </cell>
          <cell r="E14" t="str">
            <v>BS/Minor à l'uni de Lucerne</v>
          </cell>
          <cell r="F14" t="str">
            <v>Minor at the University of Lucerne</v>
          </cell>
          <cell r="G14" t="str">
            <v>NULL</v>
          </cell>
          <cell r="H14" t="str">
            <v>False</v>
          </cell>
          <cell r="I14" t="str">
            <v>False</v>
          </cell>
          <cell r="J14" t="str">
            <v>True</v>
          </cell>
          <cell r="K14" t="str">
            <v>True</v>
          </cell>
          <cell r="L14">
            <v>89</v>
          </cell>
        </row>
        <row r="15">
          <cell r="A15">
            <v>11</v>
          </cell>
          <cell r="B15">
            <v>9000</v>
          </cell>
          <cell r="C15" t="str">
            <v>Andere Universität</v>
          </cell>
          <cell r="D15" t="str">
            <v>Nebenfach an der pädagog. Hochschule SG</v>
          </cell>
          <cell r="E15" t="str">
            <v>BS/Minor à la HEP de St-Gall</v>
          </cell>
          <cell r="F15" t="str">
            <v>Minor at the University of Teacher Education St. Gall</v>
          </cell>
          <cell r="G15" t="str">
            <v>NULL</v>
          </cell>
          <cell r="H15" t="str">
            <v>False</v>
          </cell>
          <cell r="I15" t="str">
            <v>False</v>
          </cell>
          <cell r="J15" t="str">
            <v>True</v>
          </cell>
          <cell r="K15" t="str">
            <v>False</v>
          </cell>
          <cell r="L15">
            <v>85</v>
          </cell>
        </row>
        <row r="16">
          <cell r="A16">
            <v>12</v>
          </cell>
          <cell r="B16">
            <v>9999</v>
          </cell>
          <cell r="C16" t="str">
            <v>Andere Universität</v>
          </cell>
          <cell r="D16" t="str">
            <v>Studienprogramm aus anderem Studium</v>
          </cell>
          <cell r="E16" t="str">
            <v>_Studienprogramm aus anderem Studium</v>
          </cell>
          <cell r="F16" t="str">
            <v>_Studienprogramm aus anderem Studium</v>
          </cell>
          <cell r="G16" t="str">
            <v>NULL</v>
          </cell>
          <cell r="H16" t="str">
            <v>False</v>
          </cell>
          <cell r="I16" t="str">
            <v>False</v>
          </cell>
          <cell r="J16" t="str">
            <v>True</v>
          </cell>
          <cell r="K16" t="str">
            <v>True</v>
          </cell>
          <cell r="L16">
            <v>12</v>
          </cell>
        </row>
        <row r="17">
          <cell r="A17">
            <v>99</v>
          </cell>
          <cell r="B17">
            <v>1000</v>
          </cell>
          <cell r="C17" t="str">
            <v>IKAÖ</v>
          </cell>
          <cell r="D17" t="str">
            <v>Allgemeine Ökologie (kein Hauptfach)</v>
          </cell>
          <cell r="E17" t="str">
            <v>Ecologie générale</v>
          </cell>
          <cell r="F17" t="str">
            <v>General Ecology</v>
          </cell>
          <cell r="G17" t="str">
            <v>NULL</v>
          </cell>
          <cell r="H17" t="str">
            <v>False</v>
          </cell>
          <cell r="I17" t="str">
            <v>False</v>
          </cell>
          <cell r="J17" t="str">
            <v>True</v>
          </cell>
          <cell r="K17" t="str">
            <v>True</v>
          </cell>
          <cell r="L17">
            <v>0</v>
          </cell>
        </row>
        <row r="18">
          <cell r="A18">
            <v>100</v>
          </cell>
          <cell r="B18">
            <v>1205</v>
          </cell>
          <cell r="C18" t="str">
            <v>Evangelisch-theologische Fakultät</v>
          </cell>
          <cell r="D18" t="str">
            <v>Religion (a)</v>
          </cell>
          <cell r="E18" t="str">
            <v>Religion (a)</v>
          </cell>
          <cell r="F18" t="str">
            <v>Religion (a)</v>
          </cell>
          <cell r="G18" t="str">
            <v>Religion</v>
          </cell>
          <cell r="H18" t="str">
            <v>False</v>
          </cell>
          <cell r="I18" t="str">
            <v>True</v>
          </cell>
          <cell r="J18" t="str">
            <v>False</v>
          </cell>
          <cell r="K18" t="str">
            <v>False</v>
          </cell>
          <cell r="L18">
            <v>111</v>
          </cell>
        </row>
        <row r="19">
          <cell r="A19">
            <v>110</v>
          </cell>
          <cell r="B19">
            <v>1205</v>
          </cell>
          <cell r="C19" t="str">
            <v>Evangelisch-theologische Fakultät</v>
          </cell>
          <cell r="D19" t="str">
            <v>Evangelische Theologie (a)</v>
          </cell>
          <cell r="E19" t="str">
            <v>Evangelische Theologie (a)</v>
          </cell>
          <cell r="F19" t="str">
            <v>Protestant Theology (a)</v>
          </cell>
          <cell r="G19" t="str">
            <v>NULL</v>
          </cell>
          <cell r="H19" t="str">
            <v>False</v>
          </cell>
          <cell r="I19" t="str">
            <v>True</v>
          </cell>
          <cell r="J19" t="str">
            <v>False</v>
          </cell>
          <cell r="K19" t="str">
            <v>False</v>
          </cell>
          <cell r="L19">
            <v>42</v>
          </cell>
        </row>
        <row r="20">
          <cell r="A20">
            <v>200</v>
          </cell>
          <cell r="B20">
            <v>1215</v>
          </cell>
          <cell r="C20" t="str">
            <v>Christkatholisch-theologische Fakultät</v>
          </cell>
          <cell r="D20" t="str">
            <v>Christkatholische Theologie (a)</v>
          </cell>
          <cell r="E20" t="str">
            <v>Christkatholische Theologie (a)</v>
          </cell>
          <cell r="F20" t="str">
            <v>Old Catholic Theology</v>
          </cell>
          <cell r="G20" t="str">
            <v>NULL</v>
          </cell>
          <cell r="H20" t="str">
            <v>False</v>
          </cell>
          <cell r="I20" t="str">
            <v>True</v>
          </cell>
          <cell r="J20" t="str">
            <v>False</v>
          </cell>
          <cell r="K20" t="str">
            <v>False</v>
          </cell>
          <cell r="L20">
            <v>29</v>
          </cell>
        </row>
        <row r="21">
          <cell r="A21">
            <v>300</v>
          </cell>
          <cell r="B21">
            <v>2600</v>
          </cell>
          <cell r="C21" t="str">
            <v>Rechts-und wirtschaftswiss. Fakultät</v>
          </cell>
          <cell r="D21" t="str">
            <v>Rechtswissenschaften (a)</v>
          </cell>
          <cell r="E21" t="str">
            <v>Rechtswissenschaften (a)</v>
          </cell>
          <cell r="F21" t="str">
            <v>Law (a)</v>
          </cell>
          <cell r="G21" t="str">
            <v>NULL</v>
          </cell>
          <cell r="H21" t="str">
            <v>False</v>
          </cell>
          <cell r="I21" t="str">
            <v>True</v>
          </cell>
          <cell r="J21" t="str">
            <v>True</v>
          </cell>
          <cell r="K21" t="str">
            <v>False</v>
          </cell>
          <cell r="L21">
            <v>110</v>
          </cell>
        </row>
        <row r="22">
          <cell r="A22">
            <v>310</v>
          </cell>
          <cell r="B22">
            <v>2600</v>
          </cell>
          <cell r="C22" t="str">
            <v>Rechts-und wirtschaftswiss. Fakultät</v>
          </cell>
          <cell r="D22" t="str">
            <v>Rechtsgeschichte (a)</v>
          </cell>
          <cell r="E22" t="str">
            <v>Rechtsgeschichte (a)</v>
          </cell>
          <cell r="F22" t="str">
            <v>History of Law (a)</v>
          </cell>
          <cell r="G22" t="str">
            <v>NULL</v>
          </cell>
          <cell r="H22" t="str">
            <v>False</v>
          </cell>
          <cell r="I22" t="str">
            <v>False</v>
          </cell>
          <cell r="J22" t="str">
            <v>True</v>
          </cell>
          <cell r="K22" t="str">
            <v>False</v>
          </cell>
          <cell r="L22">
            <v>109</v>
          </cell>
        </row>
        <row r="23">
          <cell r="A23">
            <v>311</v>
          </cell>
          <cell r="B23">
            <v>2600</v>
          </cell>
          <cell r="C23" t="str">
            <v>Rechts-und wirtschaftswiss. Fakultät</v>
          </cell>
          <cell r="D23" t="str">
            <v>Staatsrecht (a)</v>
          </cell>
          <cell r="E23" t="str">
            <v>Staatsrecht (a)</v>
          </cell>
          <cell r="F23" t="str">
            <v>Constitutional Law (a)</v>
          </cell>
          <cell r="G23" t="str">
            <v>NULL</v>
          </cell>
          <cell r="H23" t="str">
            <v>False</v>
          </cell>
          <cell r="I23" t="str">
            <v>False</v>
          </cell>
          <cell r="J23" t="str">
            <v>True</v>
          </cell>
          <cell r="K23" t="str">
            <v>False</v>
          </cell>
          <cell r="L23">
            <v>130</v>
          </cell>
        </row>
        <row r="24">
          <cell r="A24">
            <v>312</v>
          </cell>
          <cell r="B24">
            <v>2600</v>
          </cell>
          <cell r="C24" t="str">
            <v>Rechts-und wirtschaftswiss. Fakultät</v>
          </cell>
          <cell r="D24" t="str">
            <v>Kirchenrecht (a)</v>
          </cell>
          <cell r="E24" t="str">
            <v>Kirchenrecht (a)</v>
          </cell>
          <cell r="F24" t="str">
            <v>Ecclesiastical and Canon Law (a)</v>
          </cell>
          <cell r="G24" t="str">
            <v>NULL</v>
          </cell>
          <cell r="H24" t="str">
            <v>False</v>
          </cell>
          <cell r="I24" t="str">
            <v>False</v>
          </cell>
          <cell r="J24" t="str">
            <v>True</v>
          </cell>
          <cell r="K24" t="str">
            <v>False</v>
          </cell>
          <cell r="L24">
            <v>70</v>
          </cell>
        </row>
        <row r="25">
          <cell r="A25">
            <v>313</v>
          </cell>
          <cell r="B25">
            <v>2600</v>
          </cell>
          <cell r="C25" t="str">
            <v>Rechts-und wirtschaftswiss. Fakultät</v>
          </cell>
          <cell r="D25" t="str">
            <v>Strafrecht und Kriminologie (a)</v>
          </cell>
          <cell r="E25" t="str">
            <v>Strafrecht und Kriminologie (a)</v>
          </cell>
          <cell r="F25" t="str">
            <v>Penal Law and Criminology (a)</v>
          </cell>
          <cell r="G25" t="str">
            <v>NULL</v>
          </cell>
          <cell r="H25" t="str">
            <v>False</v>
          </cell>
          <cell r="I25" t="str">
            <v>False</v>
          </cell>
          <cell r="J25" t="str">
            <v>True</v>
          </cell>
          <cell r="K25" t="str">
            <v>False</v>
          </cell>
          <cell r="L25">
            <v>131</v>
          </cell>
        </row>
        <row r="26">
          <cell r="A26">
            <v>350</v>
          </cell>
          <cell r="B26">
            <v>2505</v>
          </cell>
          <cell r="C26" t="str">
            <v>Rechts-und wirtschaftswiss. Fakultät</v>
          </cell>
          <cell r="D26" t="str">
            <v>Volkswirtschaftslehre (a)</v>
          </cell>
          <cell r="E26" t="str">
            <v>Volkswirtschaftslehre (a)</v>
          </cell>
          <cell r="F26" t="str">
            <v>Economics (a)</v>
          </cell>
          <cell r="G26" t="str">
            <v>NULL</v>
          </cell>
          <cell r="H26" t="str">
            <v>False</v>
          </cell>
          <cell r="I26" t="str">
            <v>True</v>
          </cell>
          <cell r="J26" t="str">
            <v>True</v>
          </cell>
          <cell r="K26" t="str">
            <v>False</v>
          </cell>
          <cell r="L26">
            <v>136</v>
          </cell>
        </row>
        <row r="27">
          <cell r="A27">
            <v>351</v>
          </cell>
          <cell r="B27">
            <v>2520</v>
          </cell>
          <cell r="C27" t="str">
            <v>Rechts-und wirtschaftswiss. Fakultät</v>
          </cell>
          <cell r="D27" t="str">
            <v>Betriebswirtschaftslehre (a)</v>
          </cell>
          <cell r="E27" t="str">
            <v>Betriebswirtschaftslehre (a)</v>
          </cell>
          <cell r="F27" t="str">
            <v>Business Administration (a)</v>
          </cell>
          <cell r="G27" t="str">
            <v>NULL</v>
          </cell>
          <cell r="H27" t="str">
            <v>False</v>
          </cell>
          <cell r="I27" t="str">
            <v>True</v>
          </cell>
          <cell r="J27" t="str">
            <v>True</v>
          </cell>
          <cell r="K27" t="str">
            <v>False</v>
          </cell>
          <cell r="L27">
            <v>12</v>
          </cell>
        </row>
        <row r="28">
          <cell r="A28">
            <v>355</v>
          </cell>
          <cell r="B28">
            <v>2540</v>
          </cell>
          <cell r="C28" t="str">
            <v>Rechts-und wirtschaftswiss. Fakultät</v>
          </cell>
          <cell r="D28" t="str">
            <v>Wirtschaftswissenschaften (a)</v>
          </cell>
          <cell r="E28" t="str">
            <v>Wirtschaftswissenschaften (a)</v>
          </cell>
          <cell r="F28" t="str">
            <v>Economics (a)</v>
          </cell>
          <cell r="G28" t="str">
            <v>NULL</v>
          </cell>
          <cell r="H28" t="str">
            <v>False</v>
          </cell>
          <cell r="I28" t="str">
            <v>True</v>
          </cell>
          <cell r="J28" t="str">
            <v>False</v>
          </cell>
          <cell r="K28" t="str">
            <v>False</v>
          </cell>
          <cell r="L28">
            <v>139</v>
          </cell>
        </row>
        <row r="29">
          <cell r="A29">
            <v>360</v>
          </cell>
          <cell r="B29">
            <v>2200</v>
          </cell>
          <cell r="C29" t="str">
            <v>Rechts-und wirtschaftswiss. Fakultät</v>
          </cell>
          <cell r="D29" t="str">
            <v>Soziologie (a)</v>
          </cell>
          <cell r="E29" t="str">
            <v>Soziologie (a)</v>
          </cell>
          <cell r="F29" t="str">
            <v>Sociology (a)</v>
          </cell>
          <cell r="G29" t="str">
            <v>NULL</v>
          </cell>
          <cell r="H29" t="str">
            <v>False</v>
          </cell>
          <cell r="I29" t="str">
            <v>True</v>
          </cell>
          <cell r="J29" t="str">
            <v>True</v>
          </cell>
          <cell r="K29" t="str">
            <v>False</v>
          </cell>
          <cell r="L29">
            <v>124</v>
          </cell>
        </row>
        <row r="30">
          <cell r="A30">
            <v>361</v>
          </cell>
          <cell r="B30">
            <v>2300</v>
          </cell>
          <cell r="C30" t="str">
            <v>Rechts-und wirtschaftswiss. Fakultät</v>
          </cell>
          <cell r="D30" t="str">
            <v>Politikwissenschaften (a)</v>
          </cell>
          <cell r="E30" t="str">
            <v>Politikwissenschaften (a)</v>
          </cell>
          <cell r="F30" t="str">
            <v>Political Science (a)</v>
          </cell>
          <cell r="G30" t="str">
            <v>NULL</v>
          </cell>
          <cell r="H30" t="str">
            <v>False</v>
          </cell>
          <cell r="I30" t="str">
            <v>True</v>
          </cell>
          <cell r="J30" t="str">
            <v>True</v>
          </cell>
          <cell r="K30" t="str">
            <v>False</v>
          </cell>
          <cell r="L30">
            <v>106</v>
          </cell>
        </row>
        <row r="31">
          <cell r="A31">
            <v>362</v>
          </cell>
          <cell r="B31">
            <v>2300</v>
          </cell>
          <cell r="C31" t="str">
            <v>Rechts-und wirtschaftswiss. Fakultät</v>
          </cell>
          <cell r="D31" t="str">
            <v>Wissenschaftstheorie (a)</v>
          </cell>
          <cell r="E31" t="str">
            <v>Wissenschaftstheorie (a)</v>
          </cell>
          <cell r="F31" t="str">
            <v>Epistemology (a)</v>
          </cell>
          <cell r="G31" t="str">
            <v>NULL</v>
          </cell>
          <cell r="H31" t="str">
            <v>False</v>
          </cell>
          <cell r="I31" t="str">
            <v>False</v>
          </cell>
          <cell r="J31" t="str">
            <v>False</v>
          </cell>
          <cell r="K31" t="str">
            <v>False</v>
          </cell>
          <cell r="L31">
            <v>140</v>
          </cell>
        </row>
        <row r="32">
          <cell r="A32">
            <v>363</v>
          </cell>
          <cell r="B32">
            <v>2400</v>
          </cell>
          <cell r="C32" t="str">
            <v>Rechts-und wirtschaftswiss. Fakultät</v>
          </cell>
          <cell r="D32" t="str">
            <v>Medienwissenschaften (a)</v>
          </cell>
          <cell r="E32" t="str">
            <v>Medienwissenschaften (a)</v>
          </cell>
          <cell r="F32" t="str">
            <v>Media Sciences (a)</v>
          </cell>
          <cell r="G32" t="str">
            <v>NULL</v>
          </cell>
          <cell r="H32" t="str">
            <v>False</v>
          </cell>
          <cell r="I32" t="str">
            <v>False</v>
          </cell>
          <cell r="J32" t="str">
            <v>True</v>
          </cell>
          <cell r="K32" t="str">
            <v>False</v>
          </cell>
          <cell r="L32">
            <v>78</v>
          </cell>
        </row>
        <row r="33">
          <cell r="A33">
            <v>370</v>
          </cell>
          <cell r="B33">
            <v>2540</v>
          </cell>
          <cell r="C33" t="str">
            <v>Rechtswissenschaftliche Fakultät</v>
          </cell>
          <cell r="D33" t="str">
            <v>Public Management und Politik PMP</v>
          </cell>
          <cell r="E33" t="str">
            <v>Public management et politique PMP</v>
          </cell>
          <cell r="F33" t="str">
            <v>Public Management and Policy PMP</v>
          </cell>
          <cell r="G33" t="str">
            <v>NULL</v>
          </cell>
          <cell r="H33" t="str">
            <v>False</v>
          </cell>
          <cell r="I33" t="str">
            <v>True</v>
          </cell>
          <cell r="J33" t="str">
            <v>False</v>
          </cell>
          <cell r="K33" t="str">
            <v>True</v>
          </cell>
          <cell r="L33">
            <v>109</v>
          </cell>
        </row>
        <row r="34">
          <cell r="A34">
            <v>400</v>
          </cell>
          <cell r="B34">
            <v>6200</v>
          </cell>
          <cell r="C34" t="str">
            <v>Medizinische Fakultät</v>
          </cell>
          <cell r="D34" t="str">
            <v>Humanmedizin</v>
          </cell>
          <cell r="E34" t="str">
            <v>Médecine humaine</v>
          </cell>
          <cell r="F34" t="str">
            <v>Medicine</v>
          </cell>
          <cell r="G34" t="str">
            <v>NULL</v>
          </cell>
          <cell r="H34" t="str">
            <v>False</v>
          </cell>
          <cell r="I34" t="str">
            <v>True</v>
          </cell>
          <cell r="J34" t="str">
            <v>False</v>
          </cell>
          <cell r="K34" t="str">
            <v>True</v>
          </cell>
          <cell r="L34">
            <v>61</v>
          </cell>
        </row>
        <row r="35">
          <cell r="A35">
            <v>401</v>
          </cell>
          <cell r="B35">
            <v>6200</v>
          </cell>
          <cell r="C35" t="str">
            <v>Medizinische Fakultät</v>
          </cell>
          <cell r="D35" t="str">
            <v>Experimentelle Biomedizin</v>
          </cell>
          <cell r="E35" t="str">
            <v>Biomédecine expérimentale</v>
          </cell>
          <cell r="F35" t="str">
            <v>Experimental Biomedicine</v>
          </cell>
          <cell r="G35" t="str">
            <v>NULL</v>
          </cell>
          <cell r="H35" t="str">
            <v>False</v>
          </cell>
          <cell r="I35" t="str">
            <v>True</v>
          </cell>
          <cell r="J35" t="str">
            <v>False</v>
          </cell>
          <cell r="K35" t="str">
            <v>True</v>
          </cell>
          <cell r="L35">
            <v>62</v>
          </cell>
        </row>
        <row r="36">
          <cell r="A36">
            <v>410</v>
          </cell>
          <cell r="B36">
            <v>6300</v>
          </cell>
          <cell r="C36" t="str">
            <v>Medizinische Fakultät</v>
          </cell>
          <cell r="D36" t="str">
            <v>Zahnmedizin</v>
          </cell>
          <cell r="E36" t="str">
            <v>Médecine dentaire</v>
          </cell>
          <cell r="F36" t="str">
            <v>Dentistry</v>
          </cell>
          <cell r="G36" t="str">
            <v>NULL</v>
          </cell>
          <cell r="H36" t="str">
            <v>False</v>
          </cell>
          <cell r="I36" t="str">
            <v>True</v>
          </cell>
          <cell r="J36" t="str">
            <v>False</v>
          </cell>
          <cell r="K36" t="str">
            <v>True</v>
          </cell>
          <cell r="L36">
            <v>142</v>
          </cell>
        </row>
        <row r="37">
          <cell r="A37">
            <v>419</v>
          </cell>
          <cell r="B37">
            <v>6500</v>
          </cell>
          <cell r="C37" t="str">
            <v>Philosophisch-naturwissensch. Fakultät</v>
          </cell>
          <cell r="D37" t="str">
            <v>Pharmazeutische Wissenschaften</v>
          </cell>
          <cell r="E37" t="str">
            <v>NULL</v>
          </cell>
          <cell r="F37" t="str">
            <v>NULL</v>
          </cell>
          <cell r="G37" t="str">
            <v>NULL</v>
          </cell>
          <cell r="H37" t="str">
            <v>False</v>
          </cell>
          <cell r="I37" t="str">
            <v>True</v>
          </cell>
          <cell r="J37" t="str">
            <v>True</v>
          </cell>
          <cell r="K37" t="str">
            <v>True</v>
          </cell>
          <cell r="L37">
            <v>54</v>
          </cell>
        </row>
        <row r="38">
          <cell r="A38">
            <v>420</v>
          </cell>
          <cell r="B38">
            <v>6500</v>
          </cell>
          <cell r="C38" t="str">
            <v>Medizinische Fakultät</v>
          </cell>
          <cell r="D38" t="str">
            <v>Grundstudium Pharmazie</v>
          </cell>
          <cell r="E38" t="str">
            <v>Formation de base Pharmacie</v>
          </cell>
          <cell r="F38" t="str">
            <v>Stage I Studies in Pharmacy (a)</v>
          </cell>
          <cell r="G38" t="str">
            <v>NULL</v>
          </cell>
          <cell r="H38" t="str">
            <v>False</v>
          </cell>
          <cell r="I38" t="str">
            <v>True</v>
          </cell>
          <cell r="J38" t="str">
            <v>False</v>
          </cell>
          <cell r="K38" t="str">
            <v>False</v>
          </cell>
          <cell r="L38">
            <v>54</v>
          </cell>
        </row>
        <row r="39">
          <cell r="A39">
            <v>421</v>
          </cell>
          <cell r="B39">
            <v>6500</v>
          </cell>
          <cell r="C39" t="str">
            <v>Medizinische Fakultät</v>
          </cell>
          <cell r="D39" t="str">
            <v>Doktorat Pharmazie</v>
          </cell>
          <cell r="E39" t="str">
            <v>Doctorat Pharmacie</v>
          </cell>
          <cell r="F39" t="str">
            <v>Doctorate in Pharmacy</v>
          </cell>
          <cell r="G39" t="str">
            <v>NULL</v>
          </cell>
          <cell r="H39" t="str">
            <v>False</v>
          </cell>
          <cell r="I39" t="str">
            <v>True</v>
          </cell>
          <cell r="J39" t="str">
            <v>False</v>
          </cell>
          <cell r="K39" t="str">
            <v>True</v>
          </cell>
          <cell r="L39">
            <v>43</v>
          </cell>
        </row>
        <row r="40">
          <cell r="A40">
            <v>422</v>
          </cell>
          <cell r="B40">
            <v>6500</v>
          </cell>
          <cell r="C40" t="str">
            <v>Philosophisch-naturwissensch. Fakultät</v>
          </cell>
          <cell r="D40" t="str">
            <v>Grundstudium Pharmazie</v>
          </cell>
          <cell r="E40" t="str">
            <v>Formation de base Pharmacie</v>
          </cell>
          <cell r="F40" t="str">
            <v>Stage I Studies in Pharmacy</v>
          </cell>
          <cell r="G40" t="str">
            <v>NULL</v>
          </cell>
          <cell r="H40" t="str">
            <v>False</v>
          </cell>
          <cell r="I40" t="str">
            <v>True</v>
          </cell>
          <cell r="J40" t="str">
            <v>False</v>
          </cell>
          <cell r="K40" t="str">
            <v>True</v>
          </cell>
          <cell r="L40">
            <v>54</v>
          </cell>
        </row>
        <row r="41">
          <cell r="A41">
            <v>430</v>
          </cell>
          <cell r="B41">
            <v>2000</v>
          </cell>
          <cell r="C41" t="str">
            <v>Medizinische Fakultät</v>
          </cell>
          <cell r="D41" t="str">
            <v>Psychopathologie</v>
          </cell>
          <cell r="E41" t="str">
            <v>Psychopathologie</v>
          </cell>
          <cell r="F41" t="str">
            <v>Psychopathology</v>
          </cell>
          <cell r="G41" t="str">
            <v>NULL</v>
          </cell>
          <cell r="H41" t="str">
            <v>False</v>
          </cell>
          <cell r="I41" t="str">
            <v>False</v>
          </cell>
          <cell r="J41" t="str">
            <v>True</v>
          </cell>
          <cell r="K41" t="str">
            <v>True</v>
          </cell>
          <cell r="L41">
            <v>108</v>
          </cell>
        </row>
        <row r="42">
          <cell r="A42">
            <v>431</v>
          </cell>
          <cell r="B42">
            <v>6100</v>
          </cell>
          <cell r="C42" t="str">
            <v>Medizinische Fakultät</v>
          </cell>
          <cell r="D42" t="str">
            <v>Health Sciences</v>
          </cell>
          <cell r="E42" t="str">
            <v>Health Sciences</v>
          </cell>
          <cell r="F42" t="str">
            <v>Health Sciences</v>
          </cell>
          <cell r="G42" t="str">
            <v>NULL</v>
          </cell>
          <cell r="H42" t="str">
            <v>False</v>
          </cell>
          <cell r="I42" t="str">
            <v>True</v>
          </cell>
          <cell r="J42" t="str">
            <v>False</v>
          </cell>
          <cell r="K42" t="str">
            <v>True</v>
          </cell>
          <cell r="L42">
            <v>61</v>
          </cell>
        </row>
        <row r="43">
          <cell r="A43">
            <v>440</v>
          </cell>
          <cell r="B43">
            <v>6100</v>
          </cell>
          <cell r="C43" t="str">
            <v>Medizinische Fakultät</v>
          </cell>
          <cell r="D43" t="str">
            <v>Biomedical Engineering</v>
          </cell>
          <cell r="E43" t="str">
            <v>Génie biomédical</v>
          </cell>
          <cell r="F43" t="str">
            <v>Biomedical Engineering</v>
          </cell>
          <cell r="G43" t="str">
            <v>NULL</v>
          </cell>
          <cell r="H43" t="str">
            <v>False</v>
          </cell>
          <cell r="I43" t="str">
            <v>True</v>
          </cell>
          <cell r="J43" t="str">
            <v>False</v>
          </cell>
          <cell r="K43" t="str">
            <v>True</v>
          </cell>
          <cell r="L43">
            <v>62</v>
          </cell>
        </row>
        <row r="44">
          <cell r="A44">
            <v>441</v>
          </cell>
          <cell r="B44">
            <v>6100</v>
          </cell>
          <cell r="C44" t="str">
            <v>Medizinische Fakultät</v>
          </cell>
          <cell r="D44" t="str">
            <v>Cellular and Biomedical Sciences</v>
          </cell>
          <cell r="E44" t="str">
            <v>Cellular and Biomedical Sciences</v>
          </cell>
          <cell r="F44" t="str">
            <v>Cellular and Biomedical Sciences</v>
          </cell>
          <cell r="G44" t="str">
            <v>NULL</v>
          </cell>
          <cell r="H44" t="str">
            <v>False</v>
          </cell>
          <cell r="I44" t="str">
            <v>True</v>
          </cell>
          <cell r="J44" t="str">
            <v>False</v>
          </cell>
          <cell r="K44" t="str">
            <v>True</v>
          </cell>
          <cell r="L44">
            <v>62</v>
          </cell>
        </row>
        <row r="45">
          <cell r="A45">
            <v>442</v>
          </cell>
          <cell r="B45">
            <v>6100</v>
          </cell>
          <cell r="C45" t="str">
            <v>Medizinische Fakultät</v>
          </cell>
          <cell r="D45" t="str">
            <v>Biomedical Sciences</v>
          </cell>
          <cell r="E45" t="str">
            <v>Biomedical Sciences</v>
          </cell>
          <cell r="F45" t="str">
            <v>Biomedical Sciences</v>
          </cell>
          <cell r="G45" t="str">
            <v>NULL</v>
          </cell>
          <cell r="H45" t="str">
            <v>False</v>
          </cell>
          <cell r="I45" t="str">
            <v>True</v>
          </cell>
          <cell r="J45" t="str">
            <v>False</v>
          </cell>
          <cell r="K45" t="str">
            <v>True</v>
          </cell>
          <cell r="L45">
            <v>442</v>
          </cell>
        </row>
        <row r="46">
          <cell r="A46">
            <v>500</v>
          </cell>
          <cell r="B46">
            <v>6400</v>
          </cell>
          <cell r="C46" t="str">
            <v>Veterinär-medizinische Fakultät</v>
          </cell>
          <cell r="D46" t="str">
            <v>Veterinärmedizin</v>
          </cell>
          <cell r="E46" t="str">
            <v>Médecine vétérinaire</v>
          </cell>
          <cell r="F46" t="str">
            <v>Veterinary Medicine</v>
          </cell>
          <cell r="G46" t="str">
            <v>NULL</v>
          </cell>
          <cell r="H46" t="str">
            <v>False</v>
          </cell>
          <cell r="I46" t="str">
            <v>True</v>
          </cell>
          <cell r="J46" t="str">
            <v>False</v>
          </cell>
          <cell r="K46" t="str">
            <v>True</v>
          </cell>
          <cell r="L46">
            <v>135</v>
          </cell>
        </row>
        <row r="47">
          <cell r="A47">
            <v>510</v>
          </cell>
          <cell r="B47">
            <v>1455</v>
          </cell>
          <cell r="C47" t="str">
            <v>Philosophisch-historische Fakultät</v>
          </cell>
          <cell r="D47" t="str">
            <v>Zentralasiatische Kulturwissenschaft</v>
          </cell>
          <cell r="E47" t="str">
            <v>Etudes de l'Asie centrale</v>
          </cell>
          <cell r="F47" t="str">
            <v>Central Asian Cultural Studies</v>
          </cell>
          <cell r="G47" t="str">
            <v>NULL</v>
          </cell>
          <cell r="H47" t="str">
            <v>False</v>
          </cell>
          <cell r="I47" t="str">
            <v>True</v>
          </cell>
          <cell r="J47" t="str">
            <v>True</v>
          </cell>
          <cell r="K47" t="str">
            <v>True</v>
          </cell>
          <cell r="L47">
            <v>64</v>
          </cell>
        </row>
        <row r="48">
          <cell r="A48">
            <v>511</v>
          </cell>
          <cell r="B48">
            <v>1460</v>
          </cell>
          <cell r="C48" t="str">
            <v>Philosophisch-historische Fakultät</v>
          </cell>
          <cell r="D48" t="str">
            <v>Middle Eastern Studies</v>
          </cell>
          <cell r="E48" t="str">
            <v>Etudes du Moyen-Orient</v>
          </cell>
          <cell r="F48" t="str">
            <v>Middle Eastern Studies</v>
          </cell>
          <cell r="G48" t="str">
            <v>NULL</v>
          </cell>
          <cell r="H48" t="str">
            <v>False</v>
          </cell>
          <cell r="I48" t="str">
            <v>True</v>
          </cell>
          <cell r="J48" t="str">
            <v>True</v>
          </cell>
          <cell r="K48" t="str">
            <v>True</v>
          </cell>
          <cell r="L48">
            <v>64</v>
          </cell>
        </row>
        <row r="49">
          <cell r="A49">
            <v>512</v>
          </cell>
          <cell r="B49">
            <v>1415</v>
          </cell>
          <cell r="C49" t="str">
            <v>Philosophisch-historische Fakultät</v>
          </cell>
          <cell r="D49" t="str">
            <v>Linguistique/Littérature francaises</v>
          </cell>
          <cell r="E49" t="str">
            <v>Linguistique/Littérature francaises</v>
          </cell>
          <cell r="F49" t="str">
            <v>French Linguistics/Literature</v>
          </cell>
          <cell r="G49" t="str">
            <v>NULL</v>
          </cell>
          <cell r="H49" t="str">
            <v>False</v>
          </cell>
          <cell r="I49" t="str">
            <v>True</v>
          </cell>
          <cell r="J49" t="str">
            <v>True</v>
          </cell>
          <cell r="K49" t="str">
            <v>True</v>
          </cell>
          <cell r="L49">
            <v>46</v>
          </cell>
        </row>
        <row r="50">
          <cell r="A50">
            <v>513</v>
          </cell>
          <cell r="B50">
            <v>1415</v>
          </cell>
          <cell r="C50" t="str">
            <v>Philosophisch-historische Fakultät</v>
          </cell>
          <cell r="D50" t="str">
            <v>Langue et Littérature francaises</v>
          </cell>
          <cell r="E50" t="str">
            <v>Langue et Littérature francaises</v>
          </cell>
          <cell r="F50" t="str">
            <v>French Language and Literature</v>
          </cell>
          <cell r="G50" t="str">
            <v>NULL</v>
          </cell>
          <cell r="H50" t="str">
            <v>False</v>
          </cell>
          <cell r="I50" t="str">
            <v>True</v>
          </cell>
          <cell r="J50" t="str">
            <v>True</v>
          </cell>
          <cell r="K50" t="str">
            <v>True</v>
          </cell>
          <cell r="L50">
            <v>44</v>
          </cell>
        </row>
        <row r="51">
          <cell r="A51">
            <v>514</v>
          </cell>
          <cell r="B51">
            <v>1201</v>
          </cell>
          <cell r="C51" t="str">
            <v>Philosophisch-historische Fakultät</v>
          </cell>
          <cell r="D51" t="str">
            <v>Science of Religion</v>
          </cell>
          <cell r="E51" t="str">
            <v>Sciences des religions</v>
          </cell>
          <cell r="F51" t="str">
            <v>Science of Religion</v>
          </cell>
          <cell r="G51" t="str">
            <v>NULL</v>
          </cell>
          <cell r="H51" t="str">
            <v>False</v>
          </cell>
          <cell r="I51" t="str">
            <v>False</v>
          </cell>
          <cell r="J51" t="str">
            <v>False</v>
          </cell>
          <cell r="K51" t="str">
            <v>False</v>
          </cell>
          <cell r="L51">
            <v>112</v>
          </cell>
        </row>
        <row r="52">
          <cell r="A52">
            <v>515</v>
          </cell>
          <cell r="B52">
            <v>1700</v>
          </cell>
          <cell r="C52" t="str">
            <v>Philosophisch-historische Fakultät</v>
          </cell>
          <cell r="D52" t="str">
            <v>Kunstgeschichte mit Ausstellungs- und Museumswesen</v>
          </cell>
          <cell r="E52" t="str">
            <v>Histoire de l'art, études curatoriales et muséologie</v>
          </cell>
          <cell r="F52" t="str">
            <v>Art History with Curatorial Studies and Museology</v>
          </cell>
          <cell r="G52" t="str">
            <v>NULL</v>
          </cell>
          <cell r="H52" t="str">
            <v>False</v>
          </cell>
          <cell r="I52" t="str">
            <v>False</v>
          </cell>
          <cell r="J52" t="str">
            <v>False</v>
          </cell>
          <cell r="K52" t="str">
            <v>False</v>
          </cell>
          <cell r="L52">
            <v>73</v>
          </cell>
        </row>
        <row r="53">
          <cell r="A53">
            <v>516</v>
          </cell>
          <cell r="B53">
            <v>1700</v>
          </cell>
          <cell r="C53" t="str">
            <v>Philosophisch-historische Fakultät</v>
          </cell>
          <cell r="D53" t="str">
            <v>Kunstgeschichte mit Denkmalpflege und Monumentenmanagement</v>
          </cell>
          <cell r="E53" t="str">
            <v>Kunstgeschichte mit Denkmalpflege und Monumentenmanagement</v>
          </cell>
          <cell r="F53" t="str">
            <v>Art History with Cultural Heritage</v>
          </cell>
          <cell r="G53" t="str">
            <v>NULL</v>
          </cell>
          <cell r="H53" t="str">
            <v>False</v>
          </cell>
          <cell r="I53" t="str">
            <v>False</v>
          </cell>
          <cell r="J53" t="str">
            <v>False</v>
          </cell>
          <cell r="K53" t="str">
            <v>False</v>
          </cell>
          <cell r="L53">
            <v>73</v>
          </cell>
        </row>
        <row r="54">
          <cell r="A54">
            <v>517</v>
          </cell>
          <cell r="B54">
            <v>1420</v>
          </cell>
          <cell r="C54" t="str">
            <v>Philosophisch-historische Fakultät</v>
          </cell>
          <cell r="D54" t="str">
            <v>Italienische Sprachwissenschaft/Literaturwissenschaft</v>
          </cell>
          <cell r="E54" t="str">
            <v>Linguistique/littérature italiennes</v>
          </cell>
          <cell r="F54" t="str">
            <v>Italian Linguistics/Literature</v>
          </cell>
          <cell r="G54" t="str">
            <v>NULL</v>
          </cell>
          <cell r="H54" t="str">
            <v>False</v>
          </cell>
          <cell r="I54" t="str">
            <v>True</v>
          </cell>
          <cell r="J54" t="str">
            <v>True</v>
          </cell>
          <cell r="K54" t="str">
            <v>True</v>
          </cell>
          <cell r="L54">
            <v>67</v>
          </cell>
        </row>
        <row r="55">
          <cell r="A55">
            <v>518</v>
          </cell>
          <cell r="B55">
            <v>1430</v>
          </cell>
          <cell r="C55" t="str">
            <v>Philosophisch-historische Fakultät</v>
          </cell>
          <cell r="D55" t="str">
            <v>Spanische Sprachwissenschaft/Literaturwissenschaft</v>
          </cell>
          <cell r="E55" t="str">
            <v>Linguistique/littérature espagnoles</v>
          </cell>
          <cell r="F55" t="str">
            <v>Spanish Linguistics/Literature</v>
          </cell>
          <cell r="G55" t="str">
            <v>NULL</v>
          </cell>
          <cell r="H55" t="str">
            <v>False</v>
          </cell>
          <cell r="I55" t="str">
            <v>True</v>
          </cell>
          <cell r="J55" t="str">
            <v>True</v>
          </cell>
          <cell r="K55" t="str">
            <v>True</v>
          </cell>
          <cell r="L55">
            <v>126</v>
          </cell>
        </row>
        <row r="56">
          <cell r="A56">
            <v>590</v>
          </cell>
          <cell r="B56">
            <v>1990</v>
          </cell>
          <cell r="C56" t="str">
            <v>Philosophisch-historische Fakultät</v>
          </cell>
          <cell r="D56" t="str">
            <v>Departement "Geschichte und Archäologie"</v>
          </cell>
          <cell r="E56" t="str">
            <v>Département "Histoire et archéologie"</v>
          </cell>
          <cell r="F56" t="str">
            <v>Department of History and Archaeology</v>
          </cell>
          <cell r="G56" t="str">
            <v>NULL</v>
          </cell>
          <cell r="H56" t="str">
            <v>False</v>
          </cell>
          <cell r="I56" t="str">
            <v>False</v>
          </cell>
          <cell r="J56" t="str">
            <v>True</v>
          </cell>
          <cell r="K56" t="str">
            <v>True</v>
          </cell>
          <cell r="L56">
            <v>142</v>
          </cell>
        </row>
        <row r="57">
          <cell r="A57">
            <v>591</v>
          </cell>
          <cell r="B57">
            <v>1990</v>
          </cell>
          <cell r="C57" t="str">
            <v>Philosophisch-historische Fakultät</v>
          </cell>
          <cell r="D57" t="str">
            <v>Departement "Kunst- und Kulturwissenschaften"</v>
          </cell>
          <cell r="E57" t="str">
            <v>Département "Sciences de l'art et de la culture"</v>
          </cell>
          <cell r="F57" t="str">
            <v>Department of Art and Cultural Studies</v>
          </cell>
          <cell r="G57" t="str">
            <v>NULL</v>
          </cell>
          <cell r="H57" t="str">
            <v>False</v>
          </cell>
          <cell r="I57" t="str">
            <v>False</v>
          </cell>
          <cell r="J57" t="str">
            <v>True</v>
          </cell>
          <cell r="K57" t="str">
            <v>True</v>
          </cell>
          <cell r="L57">
            <v>142</v>
          </cell>
        </row>
        <row r="58">
          <cell r="A58">
            <v>592</v>
          </cell>
          <cell r="B58">
            <v>1401</v>
          </cell>
          <cell r="C58" t="str">
            <v>Philosophisch-historische Fakultät</v>
          </cell>
          <cell r="D58" t="str">
            <v>Departement "Sprach- und Literaturwissenschaften"</v>
          </cell>
          <cell r="E58" t="str">
            <v>Département "Sciences de la langue et littérature"</v>
          </cell>
          <cell r="F58" t="str">
            <v>Department of Linguistics and Literatures</v>
          </cell>
          <cell r="G58" t="str">
            <v>NULL</v>
          </cell>
          <cell r="H58" t="str">
            <v>False</v>
          </cell>
          <cell r="I58" t="str">
            <v>False</v>
          </cell>
          <cell r="J58" t="str">
            <v>True</v>
          </cell>
          <cell r="K58" t="str">
            <v>True</v>
          </cell>
          <cell r="L58">
            <v>142</v>
          </cell>
        </row>
        <row r="59">
          <cell r="A59">
            <v>600</v>
          </cell>
          <cell r="B59">
            <v>1410</v>
          </cell>
          <cell r="C59" t="str">
            <v>Philosophisch-historische Fakultät</v>
          </cell>
          <cell r="D59" t="str">
            <v>Deutsch (unbestimmt)</v>
          </cell>
          <cell r="E59" t="str">
            <v>Allemand (indéfini)</v>
          </cell>
          <cell r="F59" t="str">
            <v>German (undetermined)</v>
          </cell>
          <cell r="G59" t="str">
            <v>Deutsch</v>
          </cell>
          <cell r="H59" t="str">
            <v>False</v>
          </cell>
          <cell r="I59" t="str">
            <v>False</v>
          </cell>
          <cell r="J59" t="str">
            <v>False</v>
          </cell>
          <cell r="K59" t="str">
            <v>True</v>
          </cell>
          <cell r="L59">
            <v>30</v>
          </cell>
        </row>
        <row r="60">
          <cell r="A60">
            <v>601</v>
          </cell>
          <cell r="B60">
            <v>1410</v>
          </cell>
          <cell r="C60" t="str">
            <v>Philosophisch-historische Fakultät</v>
          </cell>
          <cell r="D60" t="str">
            <v>Germanische Philologie</v>
          </cell>
          <cell r="E60" t="str">
            <v>Philologie allemande</v>
          </cell>
          <cell r="F60" t="str">
            <v>Germanic Philology</v>
          </cell>
          <cell r="G60" t="str">
            <v>Deutsch</v>
          </cell>
          <cell r="H60" t="str">
            <v>False</v>
          </cell>
          <cell r="I60" t="str">
            <v>False</v>
          </cell>
          <cell r="J60" t="str">
            <v>False</v>
          </cell>
          <cell r="K60" t="str">
            <v>True</v>
          </cell>
          <cell r="L60">
            <v>50</v>
          </cell>
        </row>
        <row r="61">
          <cell r="A61">
            <v>602</v>
          </cell>
          <cell r="B61">
            <v>1410</v>
          </cell>
          <cell r="C61" t="str">
            <v>Philosophisch-historische Fakultät</v>
          </cell>
          <cell r="D61" t="str">
            <v>Neuere deutsche Literatur</v>
          </cell>
          <cell r="E61" t="str">
            <v>Littérature allemande moderne</v>
          </cell>
          <cell r="F61" t="str">
            <v>Modern German Literature</v>
          </cell>
          <cell r="G61" t="str">
            <v>Deutsch</v>
          </cell>
          <cell r="H61" t="str">
            <v>False</v>
          </cell>
          <cell r="I61" t="str">
            <v>False</v>
          </cell>
          <cell r="J61" t="str">
            <v>False</v>
          </cell>
          <cell r="K61" t="str">
            <v>True</v>
          </cell>
          <cell r="L61">
            <v>96</v>
          </cell>
        </row>
        <row r="62">
          <cell r="A62">
            <v>603</v>
          </cell>
          <cell r="B62">
            <v>1410</v>
          </cell>
          <cell r="C62" t="str">
            <v>Philosophisch-historische Fakultät</v>
          </cell>
          <cell r="D62" t="str">
            <v>Deutsche Sprache</v>
          </cell>
          <cell r="E62" t="str">
            <v>Langue allemande</v>
          </cell>
          <cell r="F62" t="str">
            <v>German Language</v>
          </cell>
          <cell r="G62" t="str">
            <v>Deutsch</v>
          </cell>
          <cell r="H62" t="str">
            <v>False</v>
          </cell>
          <cell r="I62" t="str">
            <v>False</v>
          </cell>
          <cell r="J62" t="str">
            <v>False</v>
          </cell>
          <cell r="K62" t="str">
            <v>True</v>
          </cell>
          <cell r="L62">
            <v>32</v>
          </cell>
        </row>
        <row r="63">
          <cell r="A63">
            <v>604</v>
          </cell>
          <cell r="B63">
            <v>1410</v>
          </cell>
          <cell r="C63" t="str">
            <v>Philosophisch-historische Fakultät</v>
          </cell>
          <cell r="D63" t="str">
            <v>Dialektologie und Volkskunde der CH</v>
          </cell>
          <cell r="E63" t="str">
            <v>Dialectologie et traditions populaires en Suisse</v>
          </cell>
          <cell r="F63" t="str">
            <v>Dialectology and Swiss Folklore Studies</v>
          </cell>
          <cell r="G63" t="str">
            <v>Deutsch</v>
          </cell>
          <cell r="H63" t="str">
            <v>False</v>
          </cell>
          <cell r="I63" t="str">
            <v>False</v>
          </cell>
          <cell r="J63" t="str">
            <v>False</v>
          </cell>
          <cell r="K63" t="str">
            <v>True</v>
          </cell>
          <cell r="L63">
            <v>34</v>
          </cell>
        </row>
        <row r="64">
          <cell r="A64">
            <v>605</v>
          </cell>
          <cell r="B64">
            <v>1410</v>
          </cell>
          <cell r="C64" t="str">
            <v>Philosophisch-historische Fakultät</v>
          </cell>
          <cell r="D64" t="str">
            <v>Deutsche Literaturwissenschaft</v>
          </cell>
          <cell r="E64" t="str">
            <v>Littérature allemande</v>
          </cell>
          <cell r="F64" t="str">
            <v>German Literature</v>
          </cell>
          <cell r="G64" t="str">
            <v>Deutsch</v>
          </cell>
          <cell r="H64" t="str">
            <v>False</v>
          </cell>
          <cell r="I64" t="str">
            <v>True</v>
          </cell>
          <cell r="J64" t="str">
            <v>True</v>
          </cell>
          <cell r="K64" t="str">
            <v>True</v>
          </cell>
          <cell r="L64">
            <v>31</v>
          </cell>
        </row>
        <row r="65">
          <cell r="A65">
            <v>606</v>
          </cell>
          <cell r="B65">
            <v>1410</v>
          </cell>
          <cell r="C65" t="str">
            <v>Philosophisch-historische Fakultät</v>
          </cell>
          <cell r="D65" t="str">
            <v>Deutsche Sprachwissenschaft</v>
          </cell>
          <cell r="E65" t="str">
            <v>Linguistique allemande</v>
          </cell>
          <cell r="F65" t="str">
            <v>German Linguistics</v>
          </cell>
          <cell r="G65" t="str">
            <v>Deutsch</v>
          </cell>
          <cell r="H65" t="str">
            <v>False</v>
          </cell>
          <cell r="I65" t="str">
            <v>True</v>
          </cell>
          <cell r="J65" t="str">
            <v>True</v>
          </cell>
          <cell r="K65" t="str">
            <v>True</v>
          </cell>
          <cell r="L65">
            <v>33</v>
          </cell>
        </row>
        <row r="66">
          <cell r="A66">
            <v>607</v>
          </cell>
          <cell r="B66">
            <v>1410</v>
          </cell>
          <cell r="C66" t="str">
            <v>Philosophisch-historische Fakultät</v>
          </cell>
          <cell r="D66" t="str">
            <v>Deutsche Sprach- und Literaturwissenschaft</v>
          </cell>
          <cell r="E66" t="str">
            <v>Linguistique et littérature allemandes</v>
          </cell>
          <cell r="F66" t="str">
            <v>German Linguistics and Literature</v>
          </cell>
          <cell r="G66" t="str">
            <v>NULL</v>
          </cell>
          <cell r="H66" t="str">
            <v>False</v>
          </cell>
          <cell r="I66" t="str">
            <v>True</v>
          </cell>
          <cell r="J66" t="str">
            <v>True</v>
          </cell>
          <cell r="K66" t="str">
            <v>True</v>
          </cell>
          <cell r="L66">
            <v>31</v>
          </cell>
        </row>
        <row r="67">
          <cell r="A67">
            <v>608</v>
          </cell>
          <cell r="B67">
            <v>1850</v>
          </cell>
          <cell r="C67" t="str">
            <v>Philosophisch-historische Fakultät</v>
          </cell>
          <cell r="D67" t="str">
            <v>Theaterwissenschaft</v>
          </cell>
          <cell r="E67" t="str">
            <v>Théâtrologie</v>
          </cell>
          <cell r="F67" t="str">
            <v>Theatre Studies</v>
          </cell>
          <cell r="G67" t="str">
            <v>NULL</v>
          </cell>
          <cell r="H67" t="str">
            <v>False</v>
          </cell>
          <cell r="I67" t="str">
            <v>True</v>
          </cell>
          <cell r="J67" t="str">
            <v>True</v>
          </cell>
          <cell r="K67" t="str">
            <v>True</v>
          </cell>
          <cell r="L67">
            <v>132</v>
          </cell>
        </row>
        <row r="68">
          <cell r="A68">
            <v>609</v>
          </cell>
          <cell r="B68">
            <v>1850</v>
          </cell>
          <cell r="C68" t="str">
            <v>Philosophisch-historische Fakultät</v>
          </cell>
          <cell r="D68" t="str">
            <v>Theaterwissenschaft/Tanzwissenschaft</v>
          </cell>
          <cell r="E68" t="str">
            <v>Théâtrologie/Science de la danse</v>
          </cell>
          <cell r="F68" t="str">
            <v>Theatre Studies/Dance Science</v>
          </cell>
          <cell r="G68" t="str">
            <v>NULL</v>
          </cell>
          <cell r="H68" t="str">
            <v>False</v>
          </cell>
          <cell r="I68" t="str">
            <v>True</v>
          </cell>
          <cell r="J68" t="str">
            <v>True</v>
          </cell>
          <cell r="K68" t="str">
            <v>True</v>
          </cell>
          <cell r="L68">
            <v>132</v>
          </cell>
        </row>
        <row r="69">
          <cell r="A69">
            <v>610</v>
          </cell>
          <cell r="B69">
            <v>1435</v>
          </cell>
          <cell r="C69" t="str">
            <v>Philosophisch-historische Fakultät</v>
          </cell>
          <cell r="D69" t="str">
            <v>Englisch (unbestimmt)</v>
          </cell>
          <cell r="E69" t="str">
            <v>Anglais (indéfini)</v>
          </cell>
          <cell r="F69" t="str">
            <v>English (undetermined)</v>
          </cell>
          <cell r="G69" t="str">
            <v>Englisch</v>
          </cell>
          <cell r="H69" t="str">
            <v>False</v>
          </cell>
          <cell r="I69" t="str">
            <v>True</v>
          </cell>
          <cell r="J69" t="str">
            <v>False</v>
          </cell>
          <cell r="K69" t="str">
            <v>False</v>
          </cell>
          <cell r="L69">
            <v>36</v>
          </cell>
        </row>
        <row r="70">
          <cell r="A70">
            <v>611</v>
          </cell>
          <cell r="B70">
            <v>1435</v>
          </cell>
          <cell r="C70" t="str">
            <v>Philosophisch-historische Fakultät</v>
          </cell>
          <cell r="D70" t="str">
            <v>Mittelalterliche engl. Sprache u. Literatur</v>
          </cell>
          <cell r="E70" t="str">
            <v>Langue et littérature anglaises médiévales</v>
          </cell>
          <cell r="F70" t="str">
            <v>Medieval English Language and Literature</v>
          </cell>
          <cell r="G70" t="str">
            <v>Englisch</v>
          </cell>
          <cell r="H70" t="str">
            <v>False</v>
          </cell>
          <cell r="I70" t="str">
            <v>True</v>
          </cell>
          <cell r="J70" t="str">
            <v>False</v>
          </cell>
          <cell r="K70" t="str">
            <v>False</v>
          </cell>
          <cell r="L70">
            <v>81</v>
          </cell>
        </row>
        <row r="71">
          <cell r="A71">
            <v>612</v>
          </cell>
          <cell r="B71">
            <v>1435</v>
          </cell>
          <cell r="C71" t="str">
            <v>Philosophisch-historische Fakultät</v>
          </cell>
          <cell r="D71" t="str">
            <v>Englische und amerikanische Literatur</v>
          </cell>
          <cell r="E71" t="str">
            <v>Englische und amerikanische Literatur</v>
          </cell>
          <cell r="F71" t="str">
            <v>English and American Literature</v>
          </cell>
          <cell r="G71" t="str">
            <v>Englisch</v>
          </cell>
          <cell r="H71" t="str">
            <v>False</v>
          </cell>
          <cell r="I71" t="str">
            <v>True</v>
          </cell>
          <cell r="J71" t="str">
            <v>False</v>
          </cell>
          <cell r="K71" t="str">
            <v>False</v>
          </cell>
          <cell r="L71">
            <v>39</v>
          </cell>
        </row>
        <row r="72">
          <cell r="A72">
            <v>613</v>
          </cell>
          <cell r="B72">
            <v>1435</v>
          </cell>
          <cell r="C72" t="str">
            <v>Philosophisch-historische Fakultät</v>
          </cell>
          <cell r="D72" t="str">
            <v>Moderne englische Sprache</v>
          </cell>
          <cell r="E72" t="str">
            <v>Moderne englische Sprache</v>
          </cell>
          <cell r="F72" t="str">
            <v>Modern English</v>
          </cell>
          <cell r="G72" t="str">
            <v>Englisch</v>
          </cell>
          <cell r="H72" t="str">
            <v>False</v>
          </cell>
          <cell r="I72" t="str">
            <v>True</v>
          </cell>
          <cell r="J72" t="str">
            <v>False</v>
          </cell>
          <cell r="K72" t="str">
            <v>False</v>
          </cell>
          <cell r="L72">
            <v>83</v>
          </cell>
        </row>
        <row r="73">
          <cell r="A73">
            <v>614</v>
          </cell>
          <cell r="B73">
            <v>1435</v>
          </cell>
          <cell r="C73" t="str">
            <v>Philosophisch-historische Fakultät</v>
          </cell>
          <cell r="D73" t="str">
            <v>English Linguistics</v>
          </cell>
          <cell r="E73" t="str">
            <v>Linguistique anglaise</v>
          </cell>
          <cell r="F73" t="str">
            <v>English Linguistics</v>
          </cell>
          <cell r="G73" t="str">
            <v>NULL</v>
          </cell>
          <cell r="H73" t="str">
            <v>False</v>
          </cell>
          <cell r="I73" t="str">
            <v>True</v>
          </cell>
          <cell r="J73" t="str">
            <v>True</v>
          </cell>
          <cell r="K73" t="str">
            <v>True</v>
          </cell>
          <cell r="L73">
            <v>38</v>
          </cell>
        </row>
        <row r="74">
          <cell r="A74">
            <v>615</v>
          </cell>
          <cell r="B74">
            <v>1435</v>
          </cell>
          <cell r="C74" t="str">
            <v>Philosophisch-historische Fakultät</v>
          </cell>
          <cell r="D74" t="str">
            <v>Englische Literaturwissenschaft</v>
          </cell>
          <cell r="E74" t="str">
            <v>Littérature anglaise</v>
          </cell>
          <cell r="F74" t="str">
            <v>English Literature</v>
          </cell>
          <cell r="G74" t="str">
            <v>Englisch</v>
          </cell>
          <cell r="H74" t="str">
            <v>False</v>
          </cell>
          <cell r="I74" t="str">
            <v>True</v>
          </cell>
          <cell r="J74" t="str">
            <v>True</v>
          </cell>
          <cell r="K74" t="str">
            <v>True</v>
          </cell>
          <cell r="L74">
            <v>37</v>
          </cell>
        </row>
        <row r="75">
          <cell r="A75">
            <v>616</v>
          </cell>
          <cell r="B75">
            <v>1435</v>
          </cell>
          <cell r="C75" t="str">
            <v>Philosophisch-historische Fakultät</v>
          </cell>
          <cell r="D75" t="str">
            <v>Englische Sprachwissenschaft</v>
          </cell>
          <cell r="E75" t="str">
            <v>Linguistique anglaise</v>
          </cell>
          <cell r="F75" t="str">
            <v>English Linguistics</v>
          </cell>
          <cell r="G75" t="str">
            <v>Englisch</v>
          </cell>
          <cell r="H75" t="str">
            <v>False</v>
          </cell>
          <cell r="I75" t="str">
            <v>True</v>
          </cell>
          <cell r="J75" t="str">
            <v>True</v>
          </cell>
          <cell r="K75" t="str">
            <v>True</v>
          </cell>
          <cell r="L75">
            <v>38</v>
          </cell>
        </row>
        <row r="76">
          <cell r="A76">
            <v>617</v>
          </cell>
          <cell r="B76">
            <v>1435</v>
          </cell>
          <cell r="C76" t="str">
            <v>Philosophisch-historische Fakultät</v>
          </cell>
          <cell r="D76" t="str">
            <v>English Languages and Literatures</v>
          </cell>
          <cell r="E76" t="str">
            <v>Langues et littératures anglaises</v>
          </cell>
          <cell r="F76" t="str">
            <v>English Languages and Literatures</v>
          </cell>
          <cell r="G76" t="str">
            <v>NULL</v>
          </cell>
          <cell r="H76" t="str">
            <v>False</v>
          </cell>
          <cell r="I76" t="str">
            <v>True</v>
          </cell>
          <cell r="J76" t="str">
            <v>True</v>
          </cell>
          <cell r="K76" t="str">
            <v>True</v>
          </cell>
          <cell r="L76">
            <v>38</v>
          </cell>
        </row>
        <row r="77">
          <cell r="A77">
            <v>618</v>
          </cell>
          <cell r="B77">
            <v>1435</v>
          </cell>
          <cell r="C77" t="str">
            <v>Philosophisch-historische Fakultät</v>
          </cell>
          <cell r="D77" t="str">
            <v>Medieval and Early Modern English Literature</v>
          </cell>
          <cell r="E77" t="str">
            <v>Littérature anglaise médiévale et prémoderne</v>
          </cell>
          <cell r="F77" t="str">
            <v>Medieval and Early Modern English Literature</v>
          </cell>
          <cell r="G77" t="str">
            <v>NULL</v>
          </cell>
          <cell r="H77" t="str">
            <v>False</v>
          </cell>
          <cell r="I77" t="str">
            <v>True</v>
          </cell>
          <cell r="J77" t="str">
            <v>True</v>
          </cell>
          <cell r="K77" t="str">
            <v>True</v>
          </cell>
          <cell r="L77">
            <v>38</v>
          </cell>
        </row>
        <row r="78">
          <cell r="A78">
            <v>619</v>
          </cell>
          <cell r="B78">
            <v>1435</v>
          </cell>
          <cell r="C78" t="str">
            <v>Philosophisch-historische Fakultät</v>
          </cell>
          <cell r="D78" t="str">
            <v>Modern and Contemporary Literatures in English</v>
          </cell>
          <cell r="E78" t="str">
            <v>Littératures modernes et contemporaines en anglais</v>
          </cell>
          <cell r="F78" t="str">
            <v>Modern and Contemporary Literatures in English</v>
          </cell>
          <cell r="G78" t="str">
            <v>NULL</v>
          </cell>
          <cell r="H78" t="str">
            <v>False</v>
          </cell>
          <cell r="I78" t="str">
            <v>True</v>
          </cell>
          <cell r="J78" t="str">
            <v>True</v>
          </cell>
          <cell r="K78" t="str">
            <v>True</v>
          </cell>
          <cell r="L78">
            <v>38</v>
          </cell>
        </row>
        <row r="79">
          <cell r="A79">
            <v>620</v>
          </cell>
          <cell r="B79">
            <v>1415</v>
          </cell>
          <cell r="C79" t="str">
            <v>Philosophisch-historische Fakultät</v>
          </cell>
          <cell r="D79" t="str">
            <v>Französische Sprach- und Literaturwissenschaft</v>
          </cell>
          <cell r="E79" t="str">
            <v>Linguistique et littérature française</v>
          </cell>
          <cell r="F79" t="str">
            <v>French Linguistics and Literature</v>
          </cell>
          <cell r="G79" t="str">
            <v>Französisch (Lit u Spra - Phi)</v>
          </cell>
          <cell r="H79" t="str">
            <v>False</v>
          </cell>
          <cell r="I79" t="str">
            <v>True</v>
          </cell>
          <cell r="J79" t="str">
            <v>True</v>
          </cell>
          <cell r="K79" t="str">
            <v>True</v>
          </cell>
          <cell r="L79">
            <v>44</v>
          </cell>
        </row>
        <row r="80">
          <cell r="A80">
            <v>621</v>
          </cell>
          <cell r="B80">
            <v>1415</v>
          </cell>
          <cell r="C80" t="str">
            <v>Philosophisch-historische Fakultät</v>
          </cell>
          <cell r="D80" t="str">
            <v>Französische Sprachwissenschaft</v>
          </cell>
          <cell r="E80" t="str">
            <v>Linguistique française</v>
          </cell>
          <cell r="F80" t="str">
            <v>French Linguistics</v>
          </cell>
          <cell r="G80" t="str">
            <v>Französisch (Lit u Spra - Phi)</v>
          </cell>
          <cell r="H80" t="str">
            <v>False</v>
          </cell>
          <cell r="I80" t="str">
            <v>False</v>
          </cell>
          <cell r="J80" t="str">
            <v>True</v>
          </cell>
          <cell r="K80" t="str">
            <v>True</v>
          </cell>
          <cell r="L80">
            <v>46</v>
          </cell>
        </row>
        <row r="81">
          <cell r="A81">
            <v>622</v>
          </cell>
          <cell r="B81">
            <v>1415</v>
          </cell>
          <cell r="C81" t="str">
            <v>Philosophisch-historische Fakultät</v>
          </cell>
          <cell r="D81" t="str">
            <v>Französische Literaturwissenschaft</v>
          </cell>
          <cell r="E81" t="str">
            <v>Littérature française</v>
          </cell>
          <cell r="F81" t="str">
            <v>French Literature</v>
          </cell>
          <cell r="G81" t="str">
            <v>Französisch (Lit u Spra - Phi)</v>
          </cell>
          <cell r="H81" t="str">
            <v>False</v>
          </cell>
          <cell r="I81" t="str">
            <v>False</v>
          </cell>
          <cell r="J81" t="str">
            <v>True</v>
          </cell>
          <cell r="K81" t="str">
            <v>True</v>
          </cell>
          <cell r="L81">
            <v>45</v>
          </cell>
        </row>
        <row r="82">
          <cell r="A82">
            <v>623</v>
          </cell>
          <cell r="B82">
            <v>1500</v>
          </cell>
          <cell r="C82" t="str">
            <v>Philosophisch-historische Fakultät</v>
          </cell>
          <cell r="D82" t="str">
            <v>Archäologie</v>
          </cell>
          <cell r="E82" t="str">
            <v>Archéologie</v>
          </cell>
          <cell r="F82" t="str">
            <v>Archaeology</v>
          </cell>
          <cell r="G82" t="str">
            <v>NULL</v>
          </cell>
          <cell r="H82" t="str">
            <v>False</v>
          </cell>
          <cell r="I82" t="str">
            <v>True</v>
          </cell>
          <cell r="J82" t="str">
            <v>True</v>
          </cell>
          <cell r="K82" t="str">
            <v>True</v>
          </cell>
          <cell r="L82">
            <v>71</v>
          </cell>
        </row>
        <row r="83">
          <cell r="A83">
            <v>630</v>
          </cell>
          <cell r="B83">
            <v>1420</v>
          </cell>
          <cell r="C83" t="str">
            <v>Philosophisch-historische Fakultät</v>
          </cell>
          <cell r="D83" t="str">
            <v>Italienische Sprach- und Literaturwissenschaft</v>
          </cell>
          <cell r="E83" t="str">
            <v>Linguistique et littérature italiennes</v>
          </cell>
          <cell r="F83" t="str">
            <v>Italian Linguistics and Literature</v>
          </cell>
          <cell r="G83" t="str">
            <v>Italienisch</v>
          </cell>
          <cell r="H83" t="str">
            <v>False</v>
          </cell>
          <cell r="I83" t="str">
            <v>True</v>
          </cell>
          <cell r="J83" t="str">
            <v>True</v>
          </cell>
          <cell r="K83" t="str">
            <v>True</v>
          </cell>
          <cell r="L83">
            <v>67</v>
          </cell>
        </row>
        <row r="84">
          <cell r="A84">
            <v>631</v>
          </cell>
          <cell r="B84">
            <v>1430</v>
          </cell>
          <cell r="C84" t="str">
            <v>Philosophisch-historische Fakultät</v>
          </cell>
          <cell r="D84" t="str">
            <v>Spanische Sprach- und Literaturwissenschaft</v>
          </cell>
          <cell r="E84" t="str">
            <v>Linguistique et littérature espagnoles</v>
          </cell>
          <cell r="F84" t="str">
            <v>Spanish Linguistics and Literature</v>
          </cell>
          <cell r="G84" t="str">
            <v>Spanisch</v>
          </cell>
          <cell r="H84" t="str">
            <v>False</v>
          </cell>
          <cell r="I84" t="str">
            <v>True</v>
          </cell>
          <cell r="J84" t="str">
            <v>False</v>
          </cell>
          <cell r="K84" t="str">
            <v>True</v>
          </cell>
          <cell r="L84">
            <v>126</v>
          </cell>
        </row>
        <row r="85">
          <cell r="A85">
            <v>632</v>
          </cell>
          <cell r="B85">
            <v>1405</v>
          </cell>
          <cell r="C85" t="str">
            <v>Philosophisch-historische Fakultät</v>
          </cell>
          <cell r="D85" t="str">
            <v>Romanische Philologie</v>
          </cell>
          <cell r="E85" t="str">
            <v>Romanische Philologie</v>
          </cell>
          <cell r="F85" t="str">
            <v>Roman Philology</v>
          </cell>
          <cell r="G85" t="str">
            <v>NULL</v>
          </cell>
          <cell r="H85" t="str">
            <v>False</v>
          </cell>
          <cell r="I85" t="str">
            <v>False</v>
          </cell>
          <cell r="J85" t="str">
            <v>False</v>
          </cell>
          <cell r="K85" t="str">
            <v>False</v>
          </cell>
          <cell r="L85">
            <v>113</v>
          </cell>
        </row>
        <row r="86">
          <cell r="A86">
            <v>633</v>
          </cell>
          <cell r="B86">
            <v>1420</v>
          </cell>
          <cell r="C86" t="str">
            <v>Philosophisch-historische Fakultät</v>
          </cell>
          <cell r="D86" t="str">
            <v>Italienische Sprachwissenschaft</v>
          </cell>
          <cell r="E86" t="str">
            <v>Linguistique italienne</v>
          </cell>
          <cell r="F86" t="str">
            <v>Italian Linguistics</v>
          </cell>
          <cell r="G86" t="str">
            <v>Italienisch</v>
          </cell>
          <cell r="H86" t="str">
            <v>False</v>
          </cell>
          <cell r="I86" t="str">
            <v>False</v>
          </cell>
          <cell r="J86" t="str">
            <v>True</v>
          </cell>
          <cell r="K86" t="str">
            <v>True</v>
          </cell>
          <cell r="L86">
            <v>68</v>
          </cell>
        </row>
        <row r="87">
          <cell r="A87">
            <v>634</v>
          </cell>
          <cell r="B87">
            <v>1420</v>
          </cell>
          <cell r="C87" t="str">
            <v>Philosophisch-historische Fakultät</v>
          </cell>
          <cell r="D87" t="str">
            <v>Italienische Literaturwissenschaft</v>
          </cell>
          <cell r="E87" t="str">
            <v>Littérature italienne</v>
          </cell>
          <cell r="F87" t="str">
            <v>Italian Literature</v>
          </cell>
          <cell r="G87" t="str">
            <v>Italienisch</v>
          </cell>
          <cell r="H87" t="str">
            <v>False</v>
          </cell>
          <cell r="I87" t="str">
            <v>False</v>
          </cell>
          <cell r="J87" t="str">
            <v>True</v>
          </cell>
          <cell r="K87" t="str">
            <v>True</v>
          </cell>
          <cell r="L87">
            <v>66</v>
          </cell>
        </row>
        <row r="88">
          <cell r="A88">
            <v>636</v>
          </cell>
          <cell r="B88">
            <v>1430</v>
          </cell>
          <cell r="C88" t="str">
            <v>Philosophisch-historische Fakultät</v>
          </cell>
          <cell r="D88" t="str">
            <v>Spanische Sprachwissenschaft</v>
          </cell>
          <cell r="E88" t="str">
            <v>Linguistique espagnole</v>
          </cell>
          <cell r="F88" t="str">
            <v>Spanish Linguistics</v>
          </cell>
          <cell r="G88" t="str">
            <v>Spanisch</v>
          </cell>
          <cell r="H88" t="str">
            <v>False</v>
          </cell>
          <cell r="I88" t="str">
            <v>False</v>
          </cell>
          <cell r="J88" t="str">
            <v>True</v>
          </cell>
          <cell r="K88" t="str">
            <v>True</v>
          </cell>
          <cell r="L88">
            <v>127</v>
          </cell>
        </row>
        <row r="89">
          <cell r="A89">
            <v>637</v>
          </cell>
          <cell r="B89">
            <v>1430</v>
          </cell>
          <cell r="C89" t="str">
            <v>Philosophisch-historische Fakultät</v>
          </cell>
          <cell r="D89" t="str">
            <v>Spanische Literaturwissenschaft</v>
          </cell>
          <cell r="E89" t="str">
            <v>Littérature espagnole</v>
          </cell>
          <cell r="F89" t="str">
            <v>Spanish Literature</v>
          </cell>
          <cell r="G89" t="str">
            <v>Spanisch</v>
          </cell>
          <cell r="H89" t="str">
            <v>False</v>
          </cell>
          <cell r="I89" t="str">
            <v>False</v>
          </cell>
          <cell r="J89" t="str">
            <v>True</v>
          </cell>
          <cell r="K89" t="str">
            <v>True</v>
          </cell>
          <cell r="L89">
            <v>125</v>
          </cell>
        </row>
        <row r="90">
          <cell r="A90">
            <v>638</v>
          </cell>
          <cell r="B90">
            <v>1460</v>
          </cell>
          <cell r="C90" t="str">
            <v>Philosophisch-historische Fakultät</v>
          </cell>
          <cell r="D90" t="str">
            <v>Islamic Studies and Oriental Literature</v>
          </cell>
          <cell r="E90" t="str">
            <v>Etudes islamiques et littérature orientale</v>
          </cell>
          <cell r="F90" t="str">
            <v>Islamic Studies and Oriental Literature</v>
          </cell>
          <cell r="G90" t="str">
            <v>NULL</v>
          </cell>
          <cell r="H90" t="str">
            <v>False</v>
          </cell>
          <cell r="I90" t="str">
            <v>True</v>
          </cell>
          <cell r="J90" t="str">
            <v>True</v>
          </cell>
          <cell r="K90" t="str">
            <v>True</v>
          </cell>
          <cell r="L90">
            <v>64</v>
          </cell>
        </row>
        <row r="91">
          <cell r="A91">
            <v>639</v>
          </cell>
          <cell r="B91">
            <v>1460</v>
          </cell>
          <cell r="C91" t="str">
            <v>Philosophisch-historische Fakultät</v>
          </cell>
          <cell r="D91" t="str">
            <v>Islamic and Middle Eastern Studies</v>
          </cell>
          <cell r="E91" t="str">
            <v>Etudes islamiques et du Moyen-Orient</v>
          </cell>
          <cell r="F91" t="str">
            <v>Islamic and Middle Eastern Studies</v>
          </cell>
          <cell r="G91" t="str">
            <v>NULL</v>
          </cell>
          <cell r="H91" t="str">
            <v>False</v>
          </cell>
          <cell r="I91" t="str">
            <v>True</v>
          </cell>
          <cell r="J91" t="str">
            <v>True</v>
          </cell>
          <cell r="K91" t="str">
            <v>True</v>
          </cell>
          <cell r="L91">
            <v>64</v>
          </cell>
        </row>
        <row r="92">
          <cell r="A92">
            <v>640</v>
          </cell>
          <cell r="B92">
            <v>1440</v>
          </cell>
          <cell r="C92" t="str">
            <v>Philosophisch-historische Fakultät</v>
          </cell>
          <cell r="D92" t="str">
            <v>Russistik</v>
          </cell>
          <cell r="E92" t="str">
            <v>Etudes russes</v>
          </cell>
          <cell r="F92" t="str">
            <v>Russian Studies</v>
          </cell>
          <cell r="G92" t="str">
            <v>Russisch</v>
          </cell>
          <cell r="H92" t="str">
            <v>False</v>
          </cell>
          <cell r="I92" t="str">
            <v>True</v>
          </cell>
          <cell r="J92" t="str">
            <v>False</v>
          </cell>
          <cell r="K92" t="str">
            <v>True</v>
          </cell>
          <cell r="L92">
            <v>115</v>
          </cell>
        </row>
        <row r="93">
          <cell r="A93">
            <v>641</v>
          </cell>
          <cell r="B93">
            <v>1440</v>
          </cell>
          <cell r="C93" t="str">
            <v>Philosophisch-historische Fakultät</v>
          </cell>
          <cell r="D93" t="str">
            <v>Slavistisches Teilgebiet</v>
          </cell>
          <cell r="E93" t="str">
            <v>Etudes slaves</v>
          </cell>
          <cell r="F93" t="str">
            <v>Sector of Slavic Studies</v>
          </cell>
          <cell r="G93" t="str">
            <v>NULL</v>
          </cell>
          <cell r="H93" t="str">
            <v>False</v>
          </cell>
          <cell r="I93" t="str">
            <v>False</v>
          </cell>
          <cell r="J93" t="str">
            <v>True</v>
          </cell>
          <cell r="K93" t="str">
            <v>True</v>
          </cell>
          <cell r="L93">
            <v>122</v>
          </cell>
        </row>
      </sheetData>
      <sheetData sheetId="4">
        <row r="4">
          <cell r="A4">
            <v>2</v>
          </cell>
          <cell r="B4" t="str">
            <v>Christkatholisch-theologische Fakultät</v>
          </cell>
          <cell r="C4" t="str">
            <v>NULL</v>
          </cell>
          <cell r="D4" t="str">
            <v>Weiterbildung CK THEOL (a)</v>
          </cell>
          <cell r="E4" t="str">
            <v>Weiterbildung CK THEOL</v>
          </cell>
          <cell r="F4" t="str">
            <v>Weiterbildung CK THEOL (a)</v>
          </cell>
          <cell r="G4">
            <v>1</v>
          </cell>
          <cell r="H4">
            <v>39</v>
          </cell>
          <cell r="I4" t="str">
            <v>False</v>
          </cell>
          <cell r="J4" t="str">
            <v>False</v>
          </cell>
          <cell r="K4" t="str">
            <v>False</v>
          </cell>
          <cell r="L4">
            <v>0</v>
          </cell>
        </row>
        <row r="5">
          <cell r="A5">
            <v>3</v>
          </cell>
          <cell r="B5" t="str">
            <v>Rechts-und wirtschaftswiss. Fakultät</v>
          </cell>
          <cell r="C5" t="str">
            <v>Rechtswissenschaftliche Abteilung</v>
          </cell>
          <cell r="D5" t="str">
            <v>Doktorat + ZÖ (ab 98/99 Zertifikat) a</v>
          </cell>
          <cell r="E5" t="str">
            <v>Doktorat + ZÖ</v>
          </cell>
          <cell r="F5" t="str">
            <v>Doktorat + ZÖ (ab 98/99 Zertifikat) a</v>
          </cell>
          <cell r="G5">
            <v>1</v>
          </cell>
          <cell r="H5">
            <v>31</v>
          </cell>
          <cell r="I5" t="str">
            <v>False</v>
          </cell>
          <cell r="J5" t="str">
            <v>False</v>
          </cell>
          <cell r="K5" t="str">
            <v>False</v>
          </cell>
          <cell r="L5">
            <v>0</v>
          </cell>
        </row>
        <row r="6">
          <cell r="A6">
            <v>4</v>
          </cell>
          <cell r="B6" t="str">
            <v>Andere Universität</v>
          </cell>
          <cell r="C6" t="str">
            <v>NULL</v>
          </cell>
          <cell r="D6" t="str">
            <v>ungültig</v>
          </cell>
          <cell r="E6" t="str">
            <v>ungültig</v>
          </cell>
          <cell r="F6" t="str">
            <v>ungültig</v>
          </cell>
          <cell r="G6">
            <v>0</v>
          </cell>
          <cell r="H6">
            <v>0</v>
          </cell>
          <cell r="I6" t="str">
            <v>False</v>
          </cell>
          <cell r="J6" t="str">
            <v>False</v>
          </cell>
          <cell r="K6" t="str">
            <v>False</v>
          </cell>
          <cell r="L6">
            <v>0</v>
          </cell>
        </row>
        <row r="7">
          <cell r="A7">
            <v>5</v>
          </cell>
          <cell r="B7" t="str">
            <v>Medizinische Fakultät</v>
          </cell>
          <cell r="C7" t="str">
            <v>Humanmedizin</v>
          </cell>
          <cell r="D7" t="str">
            <v>Weiterbildung HUM MED</v>
          </cell>
          <cell r="E7" t="str">
            <v>Weiterbildung HUM MED</v>
          </cell>
          <cell r="F7" t="str">
            <v>Weiterbildung HUM MED</v>
          </cell>
          <cell r="G7">
            <v>1</v>
          </cell>
          <cell r="H7">
            <v>39</v>
          </cell>
          <cell r="I7" t="str">
            <v>True</v>
          </cell>
          <cell r="J7" t="str">
            <v>False</v>
          </cell>
          <cell r="K7" t="str">
            <v>False</v>
          </cell>
          <cell r="L7">
            <v>0</v>
          </cell>
        </row>
        <row r="8">
          <cell r="A8">
            <v>7</v>
          </cell>
          <cell r="B8" t="str">
            <v>Rechts-und wirtschaftswiss. Fakultät</v>
          </cell>
          <cell r="C8" t="str">
            <v>Rechtswissenschaftliche Abteilung</v>
          </cell>
          <cell r="D8" t="str">
            <v>Weiterbildung Rechtswiss. (a)</v>
          </cell>
          <cell r="E8" t="str">
            <v>Weiterbildung Rechtswiss.</v>
          </cell>
          <cell r="F8" t="str">
            <v>Weiterbildung Rechtswiss. (a)</v>
          </cell>
          <cell r="G8">
            <v>1</v>
          </cell>
          <cell r="H8">
            <v>39</v>
          </cell>
          <cell r="I8" t="str">
            <v>False</v>
          </cell>
          <cell r="J8" t="str">
            <v>False</v>
          </cell>
          <cell r="K8" t="str">
            <v>False</v>
          </cell>
          <cell r="L8">
            <v>0</v>
          </cell>
        </row>
        <row r="9">
          <cell r="A9">
            <v>8</v>
          </cell>
          <cell r="B9" t="str">
            <v>Rechts-und wirtschaftswiss. Fakultät</v>
          </cell>
          <cell r="C9" t="str">
            <v>Wirtschaftswissenschaftliche Abteilung</v>
          </cell>
          <cell r="D9" t="str">
            <v>Lic. rer. soc. + ZÖ (ab 98/99 Zertifikat) a</v>
          </cell>
          <cell r="E9" t="str">
            <v>Lic. rer. soc. + ZÖ</v>
          </cell>
          <cell r="F9" t="str">
            <v>Lic. rer. soc. + ZÖ (ab 98/99 Zertifikat) a</v>
          </cell>
          <cell r="G9">
            <v>1</v>
          </cell>
          <cell r="H9">
            <v>10</v>
          </cell>
          <cell r="I9" t="str">
            <v>False</v>
          </cell>
          <cell r="J9" t="str">
            <v>False</v>
          </cell>
          <cell r="K9" t="str">
            <v>False</v>
          </cell>
          <cell r="L9">
            <v>0</v>
          </cell>
        </row>
        <row r="10">
          <cell r="A10">
            <v>9</v>
          </cell>
          <cell r="B10" t="str">
            <v>Rechts-und wirtschaftswiss. Fakultät</v>
          </cell>
          <cell r="C10" t="str">
            <v>Rechtswissenschaftliche Abteilung</v>
          </cell>
          <cell r="D10" t="str">
            <v>Fürsprecher/in + ZÖ (ab 98/99 Zertifikat) a</v>
          </cell>
          <cell r="E10" t="str">
            <v>Fürsprecher/in + ZÖ</v>
          </cell>
          <cell r="F10" t="str">
            <v>Fürsprecher/in + ZÖ (ab 98/99 Zertifikat) a</v>
          </cell>
          <cell r="G10">
            <v>1</v>
          </cell>
          <cell r="H10">
            <v>10</v>
          </cell>
          <cell r="I10" t="str">
            <v>False</v>
          </cell>
          <cell r="J10" t="str">
            <v>False</v>
          </cell>
          <cell r="K10" t="str">
            <v>False</v>
          </cell>
          <cell r="L10">
            <v>0</v>
          </cell>
        </row>
        <row r="11">
          <cell r="A11">
            <v>10</v>
          </cell>
          <cell r="B11" t="str">
            <v>Evangelisch-theologische Fakultät</v>
          </cell>
          <cell r="C11" t="str">
            <v>NULL</v>
          </cell>
          <cell r="D11" t="str">
            <v>Pfarrer/in ev.-theol. (a)</v>
          </cell>
          <cell r="E11" t="str">
            <v>Pfarrer/in ev.-theol.</v>
          </cell>
          <cell r="F11" t="str">
            <v>Pfarrer/in ev.-theol. (a)</v>
          </cell>
          <cell r="G11">
            <v>1</v>
          </cell>
          <cell r="H11">
            <v>10</v>
          </cell>
          <cell r="I11" t="str">
            <v>False</v>
          </cell>
          <cell r="J11" t="str">
            <v>False</v>
          </cell>
          <cell r="K11" t="str">
            <v>False</v>
          </cell>
          <cell r="L11">
            <v>0</v>
          </cell>
        </row>
        <row r="12">
          <cell r="A12">
            <v>11</v>
          </cell>
          <cell r="B12" t="str">
            <v>Evangelisch-theologische Fakultät</v>
          </cell>
          <cell r="C12" t="str">
            <v>NULL</v>
          </cell>
          <cell r="D12" t="str">
            <v>Lic. ev. theol. (a)</v>
          </cell>
          <cell r="E12" t="str">
            <v>Lic. ev. theol.</v>
          </cell>
          <cell r="F12" t="str">
            <v>Lic. ev. theol. (a)</v>
          </cell>
          <cell r="G12">
            <v>1</v>
          </cell>
          <cell r="H12">
            <v>10</v>
          </cell>
          <cell r="I12" t="str">
            <v>False</v>
          </cell>
          <cell r="J12" t="str">
            <v>False</v>
          </cell>
          <cell r="K12" t="str">
            <v>False</v>
          </cell>
          <cell r="L12">
            <v>0</v>
          </cell>
        </row>
        <row r="13">
          <cell r="A13">
            <v>12</v>
          </cell>
          <cell r="B13" t="str">
            <v>Evangelisch-theologische Fakultät</v>
          </cell>
          <cell r="C13" t="str">
            <v>NULL</v>
          </cell>
          <cell r="D13" t="str">
            <v>Lic. ev. theol. + HLA (a)</v>
          </cell>
          <cell r="E13" t="str">
            <v>Lic ev. theol. + HLA</v>
          </cell>
          <cell r="F13" t="str">
            <v>Lic. ev. theol. + HLA (a)</v>
          </cell>
          <cell r="G13">
            <v>2</v>
          </cell>
          <cell r="H13">
            <v>10</v>
          </cell>
          <cell r="I13" t="str">
            <v>False</v>
          </cell>
          <cell r="J13" t="str">
            <v>False</v>
          </cell>
          <cell r="K13" t="str">
            <v>False</v>
          </cell>
          <cell r="L13">
            <v>0</v>
          </cell>
        </row>
        <row r="14">
          <cell r="A14">
            <v>13</v>
          </cell>
          <cell r="B14" t="str">
            <v>Evangelisch-theologische Fakultät</v>
          </cell>
          <cell r="C14" t="str">
            <v>NULL</v>
          </cell>
          <cell r="D14" t="str">
            <v>Lic. ev. theol. + ZÖ (ab 98/99 Zertifikat) a</v>
          </cell>
          <cell r="E14" t="str">
            <v>Lic. ev. theol. + ZÖ</v>
          </cell>
          <cell r="F14" t="str">
            <v>Lic. ev. theol. + ZÖ (ab 98/99 Zertifikat) a</v>
          </cell>
          <cell r="G14">
            <v>1</v>
          </cell>
          <cell r="H14">
            <v>10</v>
          </cell>
          <cell r="I14" t="str">
            <v>False</v>
          </cell>
          <cell r="J14" t="str">
            <v>False</v>
          </cell>
          <cell r="K14" t="str">
            <v>False</v>
          </cell>
          <cell r="L14">
            <v>0</v>
          </cell>
        </row>
        <row r="15">
          <cell r="A15">
            <v>14</v>
          </cell>
          <cell r="B15" t="str">
            <v>Evangelisch-theologische Fakultät</v>
          </cell>
          <cell r="C15" t="str">
            <v>NULL</v>
          </cell>
          <cell r="D15" t="str">
            <v>Pfarrer/in ev.-theol. + ZÖ (ab 98/99 Zertifikat) a</v>
          </cell>
          <cell r="E15" t="str">
            <v>Pfarrer/in ev.-theol. + ZÖ</v>
          </cell>
          <cell r="F15" t="str">
            <v>Pfarrer/in ev.-theol. + ZÖ (ab 98/99 Zertifikat) a</v>
          </cell>
          <cell r="G15">
            <v>1</v>
          </cell>
          <cell r="H15">
            <v>10</v>
          </cell>
          <cell r="I15" t="str">
            <v>False</v>
          </cell>
          <cell r="J15" t="str">
            <v>False</v>
          </cell>
          <cell r="K15" t="str">
            <v>False</v>
          </cell>
          <cell r="L15">
            <v>0</v>
          </cell>
        </row>
        <row r="16">
          <cell r="A16">
            <v>15</v>
          </cell>
          <cell r="B16" t="str">
            <v>Evangelisch-theologische Fakultät</v>
          </cell>
          <cell r="C16" t="str">
            <v>NULL</v>
          </cell>
          <cell r="D16" t="str">
            <v>Lic. ev. theol. + HLA + ZÖ (ab 98/99 Zertifikat) a</v>
          </cell>
          <cell r="E16" t="str">
            <v>Lic ev. theol. + HLA + ZÖ</v>
          </cell>
          <cell r="F16" t="str">
            <v>Lic. ev. theol. + HLA + ZÖ (ab 98/99 Zertifikat) a</v>
          </cell>
          <cell r="G16">
            <v>2</v>
          </cell>
          <cell r="H16">
            <v>10</v>
          </cell>
          <cell r="I16" t="str">
            <v>False</v>
          </cell>
          <cell r="J16" t="str">
            <v>False</v>
          </cell>
          <cell r="K16" t="str">
            <v>False</v>
          </cell>
          <cell r="L16">
            <v>0</v>
          </cell>
        </row>
        <row r="17">
          <cell r="A17">
            <v>16</v>
          </cell>
          <cell r="B17" t="str">
            <v>Evangelisch-theologische Fakultät</v>
          </cell>
          <cell r="C17" t="str">
            <v>NULL</v>
          </cell>
          <cell r="D17" t="str">
            <v>Weiterbildung EV THEOL (a)</v>
          </cell>
          <cell r="E17" t="str">
            <v>Weiterbildung EV THEOL</v>
          </cell>
          <cell r="F17" t="str">
            <v>Weiterbildung EV THEOL (a)</v>
          </cell>
          <cell r="G17">
            <v>1</v>
          </cell>
          <cell r="H17">
            <v>39</v>
          </cell>
          <cell r="I17" t="str">
            <v>False</v>
          </cell>
          <cell r="J17" t="str">
            <v>False</v>
          </cell>
          <cell r="K17" t="str">
            <v>False</v>
          </cell>
          <cell r="L17">
            <v>0</v>
          </cell>
        </row>
        <row r="18">
          <cell r="A18">
            <v>20</v>
          </cell>
          <cell r="B18" t="str">
            <v>Christkatholisch-theologische Fakultät</v>
          </cell>
          <cell r="C18" t="str">
            <v>NULL</v>
          </cell>
          <cell r="D18" t="str">
            <v>Pfarrer/in ck.-theol. (a)</v>
          </cell>
          <cell r="E18" t="str">
            <v>Pfarrer/in ck.-theol.</v>
          </cell>
          <cell r="F18" t="str">
            <v>Pfarrer/in ck.-theol. (a)</v>
          </cell>
          <cell r="G18">
            <v>1</v>
          </cell>
          <cell r="H18">
            <v>10</v>
          </cell>
          <cell r="I18" t="str">
            <v>False</v>
          </cell>
          <cell r="J18" t="str">
            <v>False</v>
          </cell>
          <cell r="K18" t="str">
            <v>False</v>
          </cell>
          <cell r="L18">
            <v>0</v>
          </cell>
        </row>
        <row r="19">
          <cell r="A19">
            <v>21</v>
          </cell>
          <cell r="B19" t="str">
            <v>Christkatholisch-theologische Fakultät</v>
          </cell>
          <cell r="C19" t="str">
            <v>NULL</v>
          </cell>
          <cell r="D19" t="str">
            <v>Lic. ck. theol. (a)</v>
          </cell>
          <cell r="E19" t="str">
            <v>Lic. ck. theol.</v>
          </cell>
          <cell r="F19" t="str">
            <v>Lic. ck. theol. (a)</v>
          </cell>
          <cell r="G19">
            <v>1</v>
          </cell>
          <cell r="H19">
            <v>10</v>
          </cell>
          <cell r="I19" t="str">
            <v>False</v>
          </cell>
          <cell r="J19" t="str">
            <v>False</v>
          </cell>
          <cell r="K19" t="str">
            <v>False</v>
          </cell>
          <cell r="L19">
            <v>0</v>
          </cell>
        </row>
        <row r="20">
          <cell r="A20">
            <v>22</v>
          </cell>
          <cell r="B20" t="str">
            <v>Christkatholisch-theologische Fakultät</v>
          </cell>
          <cell r="C20" t="str">
            <v>NULL</v>
          </cell>
          <cell r="D20" t="str">
            <v>Pfarrer/in ck.-theol. + ZÖ (ab 98/99 Zertifikat) a</v>
          </cell>
          <cell r="E20" t="str">
            <v>Pfarrer/in ck.-theol. + ZÖ</v>
          </cell>
          <cell r="F20" t="str">
            <v>Pfarrer/in ck.-theol. + ZÖ (ab 98/99 Zertifikat) a</v>
          </cell>
          <cell r="G20">
            <v>1</v>
          </cell>
          <cell r="H20">
            <v>10</v>
          </cell>
          <cell r="I20" t="str">
            <v>False</v>
          </cell>
          <cell r="J20" t="str">
            <v>False</v>
          </cell>
          <cell r="K20" t="str">
            <v>False</v>
          </cell>
          <cell r="L20">
            <v>0</v>
          </cell>
        </row>
        <row r="21">
          <cell r="A21">
            <v>30</v>
          </cell>
          <cell r="B21" t="str">
            <v>Rechts-und wirtschaftswiss. Fakultät</v>
          </cell>
          <cell r="C21" t="str">
            <v>Rechtswissenschaftliche Abteilung</v>
          </cell>
          <cell r="D21" t="str">
            <v>Lic. iur. (a)</v>
          </cell>
          <cell r="E21" t="str">
            <v>Lic. iur.</v>
          </cell>
          <cell r="F21" t="str">
            <v>Lic. iur. (a)</v>
          </cell>
          <cell r="G21">
            <v>1</v>
          </cell>
          <cell r="H21">
            <v>10</v>
          </cell>
          <cell r="I21" t="str">
            <v>False</v>
          </cell>
          <cell r="J21" t="str">
            <v>False</v>
          </cell>
          <cell r="K21" t="str">
            <v>False</v>
          </cell>
          <cell r="L21">
            <v>0</v>
          </cell>
        </row>
        <row r="22">
          <cell r="A22">
            <v>31</v>
          </cell>
          <cell r="B22" t="str">
            <v>Rechts-und wirtschaftswiss. Fakultät</v>
          </cell>
          <cell r="C22" t="str">
            <v>Rechtswissenschaftliche Abteilung</v>
          </cell>
          <cell r="D22" t="str">
            <v>Notar (a)</v>
          </cell>
          <cell r="E22" t="str">
            <v>Notar/in</v>
          </cell>
          <cell r="F22" t="str">
            <v>Notar (a)</v>
          </cell>
          <cell r="G22">
            <v>1</v>
          </cell>
          <cell r="H22">
            <v>10</v>
          </cell>
          <cell r="I22" t="str">
            <v>False</v>
          </cell>
          <cell r="J22" t="str">
            <v>False</v>
          </cell>
          <cell r="K22" t="str">
            <v>False</v>
          </cell>
          <cell r="L22">
            <v>0</v>
          </cell>
        </row>
        <row r="23">
          <cell r="A23">
            <v>32</v>
          </cell>
          <cell r="B23" t="str">
            <v>Rechts-und wirtschaftswiss. Fakultät</v>
          </cell>
          <cell r="C23" t="str">
            <v>Rechtswissenschaftliche Abteilung</v>
          </cell>
          <cell r="D23" t="str">
            <v>Fürsprecher/in (a)</v>
          </cell>
          <cell r="E23" t="str">
            <v>Fürsprecher/in</v>
          </cell>
          <cell r="F23" t="str">
            <v>Fürsprecher/in (a)</v>
          </cell>
          <cell r="G23">
            <v>1</v>
          </cell>
          <cell r="H23">
            <v>10</v>
          </cell>
          <cell r="I23" t="str">
            <v>False</v>
          </cell>
          <cell r="J23" t="str">
            <v>False</v>
          </cell>
          <cell r="K23" t="str">
            <v>False</v>
          </cell>
          <cell r="L23">
            <v>0</v>
          </cell>
        </row>
        <row r="24">
          <cell r="A24">
            <v>33</v>
          </cell>
          <cell r="B24" t="str">
            <v>Rechts-und wirtschaftswiss. Fakultät</v>
          </cell>
          <cell r="C24" t="str">
            <v>Rechtswissenschaftliche Abteilung</v>
          </cell>
          <cell r="D24" t="str">
            <v>Lic. iur. + ZÖ (ab 98/99 Zertifikat) a</v>
          </cell>
          <cell r="E24" t="str">
            <v>Lic. iur. + ZÖ</v>
          </cell>
          <cell r="F24" t="str">
            <v>Lic. iur. + ZÖ (ab 98/99 Zertifikat) a</v>
          </cell>
          <cell r="G24">
            <v>1</v>
          </cell>
          <cell r="H24">
            <v>10</v>
          </cell>
          <cell r="I24" t="str">
            <v>False</v>
          </cell>
          <cell r="J24" t="str">
            <v>False</v>
          </cell>
          <cell r="K24" t="str">
            <v>False</v>
          </cell>
          <cell r="L24">
            <v>0</v>
          </cell>
        </row>
        <row r="25">
          <cell r="A25">
            <v>34</v>
          </cell>
          <cell r="B25" t="str">
            <v>Rechts-und wirtschaftswiss. Fakultät</v>
          </cell>
          <cell r="C25" t="str">
            <v>Rechtswissenschaftliche Abteilung</v>
          </cell>
          <cell r="D25" t="str">
            <v>Notar/in + ZÖ (ab 98/99 Zertifikat) a</v>
          </cell>
          <cell r="E25" t="str">
            <v>Notar/in + ZÖ</v>
          </cell>
          <cell r="F25" t="str">
            <v>Notar/in + ZÖ (ab 98/99 Zertifikat) a</v>
          </cell>
          <cell r="G25">
            <v>1</v>
          </cell>
          <cell r="H25">
            <v>10</v>
          </cell>
          <cell r="I25" t="str">
            <v>False</v>
          </cell>
          <cell r="J25" t="str">
            <v>False</v>
          </cell>
          <cell r="K25" t="str">
            <v>False</v>
          </cell>
          <cell r="L25">
            <v>0</v>
          </cell>
        </row>
        <row r="26">
          <cell r="A26">
            <v>35</v>
          </cell>
          <cell r="B26" t="str">
            <v>Rechts-und wirtschaftswiss. Fakultät</v>
          </cell>
          <cell r="C26" t="str">
            <v>Wirtschaftswissenschaftliche Abteilung</v>
          </cell>
          <cell r="D26" t="str">
            <v>Lic. rer. pol. (a)</v>
          </cell>
          <cell r="E26" t="str">
            <v>Lic. rer. pol.</v>
          </cell>
          <cell r="F26" t="str">
            <v>Lic. rer. pol. (a)</v>
          </cell>
          <cell r="G26">
            <v>1</v>
          </cell>
          <cell r="H26">
            <v>10</v>
          </cell>
          <cell r="I26" t="str">
            <v>False</v>
          </cell>
          <cell r="J26" t="str">
            <v>False</v>
          </cell>
          <cell r="K26" t="str">
            <v>False</v>
          </cell>
          <cell r="L26">
            <v>0</v>
          </cell>
        </row>
        <row r="27">
          <cell r="A27">
            <v>36</v>
          </cell>
          <cell r="B27" t="str">
            <v>Rechts-und wirtschaftswiss. Fakultät</v>
          </cell>
          <cell r="C27" t="str">
            <v>Wirtschaftswissenschaftliche Abteilung</v>
          </cell>
          <cell r="D27" t="str">
            <v>Handelslehrer/in (a)</v>
          </cell>
          <cell r="E27" t="str">
            <v>Handelslehrer/in</v>
          </cell>
          <cell r="F27" t="str">
            <v>Handelslehrer/in (a)</v>
          </cell>
          <cell r="G27">
            <v>1</v>
          </cell>
          <cell r="H27">
            <v>10</v>
          </cell>
          <cell r="I27" t="str">
            <v>False</v>
          </cell>
          <cell r="J27" t="str">
            <v>False</v>
          </cell>
          <cell r="K27" t="str">
            <v>False</v>
          </cell>
          <cell r="L27">
            <v>0</v>
          </cell>
        </row>
        <row r="28">
          <cell r="A28">
            <v>37</v>
          </cell>
          <cell r="B28" t="str">
            <v>Rechts-und wirtschaftswiss. Fakultät</v>
          </cell>
          <cell r="C28" t="str">
            <v>Wirtschaftswissenschaftliche Abteilung</v>
          </cell>
          <cell r="D28" t="str">
            <v>Lic. rer. pol. + ZÖ (ab 98/99 Zertifikat) a</v>
          </cell>
          <cell r="E28" t="str">
            <v>Lic. rer. pol. + ZÖ</v>
          </cell>
          <cell r="F28" t="str">
            <v>Lic. rer. pol. + ZÖ (ab 98/99 Zertifikat) a</v>
          </cell>
          <cell r="G28">
            <v>1</v>
          </cell>
          <cell r="H28">
            <v>10</v>
          </cell>
          <cell r="I28" t="str">
            <v>False</v>
          </cell>
          <cell r="J28" t="str">
            <v>False</v>
          </cell>
          <cell r="K28" t="str">
            <v>False</v>
          </cell>
          <cell r="L28">
            <v>0</v>
          </cell>
        </row>
        <row r="29">
          <cell r="A29">
            <v>38</v>
          </cell>
          <cell r="B29" t="str">
            <v>Rechts-und wirtschaftswiss. Fakultät</v>
          </cell>
          <cell r="C29" t="str">
            <v>Wirtschaftswissenschaftliche Abteilung</v>
          </cell>
          <cell r="D29" t="str">
            <v>Handelslehrer/in + ZÖ (ab 98/99 Zertifikat) a</v>
          </cell>
          <cell r="E29" t="str">
            <v>Handelslehr/in + ZÖ</v>
          </cell>
          <cell r="F29" t="str">
            <v>Handelslehrer/in + ZÖ (ab 98/99 Zertifikat) a</v>
          </cell>
          <cell r="G29">
            <v>1</v>
          </cell>
          <cell r="H29">
            <v>10</v>
          </cell>
          <cell r="I29" t="str">
            <v>False</v>
          </cell>
          <cell r="J29" t="str">
            <v>False</v>
          </cell>
          <cell r="K29" t="str">
            <v>False</v>
          </cell>
          <cell r="L29">
            <v>0</v>
          </cell>
        </row>
        <row r="30">
          <cell r="A30">
            <v>39</v>
          </cell>
          <cell r="B30" t="str">
            <v>Rechts-und wirtschaftswiss. Fakultät</v>
          </cell>
          <cell r="C30" t="str">
            <v>Wirtschaftswissenschaftliche Abteilung</v>
          </cell>
          <cell r="D30" t="str">
            <v>Lic. rer. soc. (a)</v>
          </cell>
          <cell r="E30" t="str">
            <v>Lic. rer. soc.</v>
          </cell>
          <cell r="F30" t="str">
            <v>Lic. rer. soc. (a)</v>
          </cell>
          <cell r="G30">
            <v>1</v>
          </cell>
          <cell r="H30">
            <v>10</v>
          </cell>
          <cell r="I30" t="str">
            <v>False</v>
          </cell>
          <cell r="J30" t="str">
            <v>False</v>
          </cell>
          <cell r="K30" t="str">
            <v>False</v>
          </cell>
          <cell r="L30">
            <v>0</v>
          </cell>
        </row>
        <row r="31">
          <cell r="A31">
            <v>40</v>
          </cell>
          <cell r="B31" t="str">
            <v>Medizinische Fakultät</v>
          </cell>
          <cell r="C31" t="str">
            <v>Humanmedizin</v>
          </cell>
          <cell r="D31" t="str">
            <v>Arzt, Aerztin</v>
          </cell>
          <cell r="E31" t="str">
            <v>Arzt, Aerztin</v>
          </cell>
          <cell r="F31" t="str">
            <v>Arzt, Aerztin</v>
          </cell>
          <cell r="G31">
            <v>1</v>
          </cell>
          <cell r="H31">
            <v>10</v>
          </cell>
          <cell r="I31" t="str">
            <v>True</v>
          </cell>
          <cell r="J31" t="str">
            <v>False</v>
          </cell>
          <cell r="K31" t="str">
            <v>False</v>
          </cell>
          <cell r="L31">
            <v>0</v>
          </cell>
        </row>
        <row r="32">
          <cell r="A32">
            <v>41</v>
          </cell>
          <cell r="B32" t="str">
            <v>Medizinische Fakultät</v>
          </cell>
          <cell r="C32" t="str">
            <v>Zahnmedizin</v>
          </cell>
          <cell r="D32" t="str">
            <v>Zahnarzt, Zahnärztin</v>
          </cell>
          <cell r="E32" t="str">
            <v>Zahnarzt, Zahnärztin</v>
          </cell>
          <cell r="F32" t="str">
            <v>Zahnarzt, Zahnärztin</v>
          </cell>
          <cell r="G32">
            <v>1</v>
          </cell>
          <cell r="H32">
            <v>10</v>
          </cell>
          <cell r="I32" t="str">
            <v>True</v>
          </cell>
          <cell r="J32" t="str">
            <v>False</v>
          </cell>
          <cell r="K32" t="str">
            <v>False</v>
          </cell>
          <cell r="L32">
            <v>0</v>
          </cell>
        </row>
        <row r="33">
          <cell r="A33">
            <v>42</v>
          </cell>
          <cell r="B33" t="str">
            <v>Medizinische Fakultät</v>
          </cell>
          <cell r="C33" t="str">
            <v>Pharmazie</v>
          </cell>
          <cell r="D33" t="str">
            <v>Apotheker/in</v>
          </cell>
          <cell r="E33" t="str">
            <v>Apotheker/in</v>
          </cell>
          <cell r="F33" t="str">
            <v>Apotheker/in</v>
          </cell>
          <cell r="G33">
            <v>1</v>
          </cell>
          <cell r="H33">
            <v>10</v>
          </cell>
          <cell r="I33" t="str">
            <v>True</v>
          </cell>
          <cell r="J33" t="str">
            <v>False</v>
          </cell>
          <cell r="K33" t="str">
            <v>False</v>
          </cell>
          <cell r="L33">
            <v>0</v>
          </cell>
        </row>
        <row r="34">
          <cell r="A34">
            <v>43</v>
          </cell>
          <cell r="B34" t="str">
            <v>Medizinische Fakultät</v>
          </cell>
          <cell r="C34" t="str">
            <v>Humanmedizin</v>
          </cell>
          <cell r="D34" t="str">
            <v>Arzt, Aerztin + ZÖ (ab 98/99 Zertifikat)</v>
          </cell>
          <cell r="E34" t="str">
            <v>Arzt, Aerztin +ZÖ</v>
          </cell>
          <cell r="F34" t="str">
            <v>Arzt, Aerztin + ZÖ (ab 98/99 Zertifikat)</v>
          </cell>
          <cell r="G34">
            <v>1</v>
          </cell>
          <cell r="H34">
            <v>10</v>
          </cell>
          <cell r="I34" t="str">
            <v>False</v>
          </cell>
          <cell r="J34" t="str">
            <v>False</v>
          </cell>
          <cell r="K34" t="str">
            <v>False</v>
          </cell>
          <cell r="L34">
            <v>0</v>
          </cell>
        </row>
        <row r="35">
          <cell r="A35">
            <v>44</v>
          </cell>
          <cell r="B35" t="str">
            <v>Medizinische Fakultät</v>
          </cell>
          <cell r="C35" t="str">
            <v>Zahnmedizin</v>
          </cell>
          <cell r="D35" t="str">
            <v>Zahnarzt, Zahnärztin + ZÖ (ab 98/99 Zertifikat)</v>
          </cell>
          <cell r="E35" t="str">
            <v>Zahnarzt, Zahnärztin + ZÖ</v>
          </cell>
          <cell r="F35" t="str">
            <v>Zahnarzt, Zahnärztin + ZÖ (ab 98/99 Zertifikat)</v>
          </cell>
          <cell r="G35">
            <v>1</v>
          </cell>
          <cell r="H35">
            <v>10</v>
          </cell>
          <cell r="I35" t="str">
            <v>False</v>
          </cell>
          <cell r="J35" t="str">
            <v>False</v>
          </cell>
          <cell r="K35" t="str">
            <v>False</v>
          </cell>
          <cell r="L35">
            <v>0</v>
          </cell>
        </row>
        <row r="36">
          <cell r="A36">
            <v>45</v>
          </cell>
          <cell r="B36" t="str">
            <v>Medizinische Fakultät</v>
          </cell>
          <cell r="C36" t="str">
            <v>Pharmazie</v>
          </cell>
          <cell r="D36" t="str">
            <v>Apotheker/in + ZÖ (ab 98/99 Zertifikat)</v>
          </cell>
          <cell r="E36" t="str">
            <v>Apotheker/in + ZÖ</v>
          </cell>
          <cell r="F36" t="str">
            <v>Apotheker/in + ZÖ (ab 98/99 Zertifikat)</v>
          </cell>
          <cell r="G36">
            <v>1</v>
          </cell>
          <cell r="H36">
            <v>10</v>
          </cell>
          <cell r="I36" t="str">
            <v>False</v>
          </cell>
          <cell r="J36" t="str">
            <v>False</v>
          </cell>
          <cell r="K36" t="str">
            <v>False</v>
          </cell>
          <cell r="L36">
            <v>0</v>
          </cell>
        </row>
        <row r="37">
          <cell r="A37">
            <v>46</v>
          </cell>
          <cell r="B37" t="str">
            <v>Medizinische Fakultät</v>
          </cell>
          <cell r="C37" t="str">
            <v>Zahnmedizin</v>
          </cell>
          <cell r="D37" t="str">
            <v>Weiterbildung DENT MED</v>
          </cell>
          <cell r="E37" t="str">
            <v>Weiterbildung DENT MED</v>
          </cell>
          <cell r="F37" t="str">
            <v>Weiterbildung DENT MED</v>
          </cell>
          <cell r="G37">
            <v>1</v>
          </cell>
          <cell r="H37">
            <v>39</v>
          </cell>
          <cell r="I37" t="str">
            <v>True</v>
          </cell>
          <cell r="J37" t="str">
            <v>False</v>
          </cell>
          <cell r="K37" t="str">
            <v>False</v>
          </cell>
          <cell r="L37">
            <v>0</v>
          </cell>
        </row>
        <row r="38">
          <cell r="A38">
            <v>47</v>
          </cell>
          <cell r="B38" t="str">
            <v>Medizinische Fakultät</v>
          </cell>
          <cell r="C38" t="str">
            <v>Humanmedizin</v>
          </cell>
          <cell r="D38" t="str">
            <v>PhD in Health Sciences, Universität Bern</v>
          </cell>
          <cell r="E38" t="str">
            <v>PhD in Health Sciences, Univeristät Bern</v>
          </cell>
          <cell r="F38" t="str">
            <v>PhD in Health Sciences, Universität Bern</v>
          </cell>
          <cell r="G38">
            <v>1</v>
          </cell>
          <cell r="H38">
            <v>31</v>
          </cell>
          <cell r="I38" t="str">
            <v>True</v>
          </cell>
          <cell r="J38" t="str">
            <v>True</v>
          </cell>
          <cell r="K38" t="str">
            <v>True</v>
          </cell>
          <cell r="L38">
            <v>180</v>
          </cell>
        </row>
        <row r="39">
          <cell r="A39">
            <v>50</v>
          </cell>
          <cell r="B39" t="str">
            <v>Veterinär-medizinische Fakultät</v>
          </cell>
          <cell r="C39" t="str">
            <v>NULL</v>
          </cell>
          <cell r="D39" t="str">
            <v>Tierarzt, Tierärztin</v>
          </cell>
          <cell r="E39" t="str">
            <v>Tierarzt, Tierärztin</v>
          </cell>
          <cell r="F39" t="str">
            <v>Tierarzt, Tierärztin</v>
          </cell>
          <cell r="G39">
            <v>1</v>
          </cell>
          <cell r="H39">
            <v>10</v>
          </cell>
          <cell r="I39" t="str">
            <v>True</v>
          </cell>
          <cell r="J39" t="str">
            <v>False</v>
          </cell>
          <cell r="K39" t="str">
            <v>False</v>
          </cell>
          <cell r="L39">
            <v>0</v>
          </cell>
        </row>
        <row r="40">
          <cell r="A40">
            <v>51</v>
          </cell>
          <cell r="B40" t="str">
            <v>Veterinär-medizinische Fakultät</v>
          </cell>
          <cell r="C40" t="str">
            <v>NULL</v>
          </cell>
          <cell r="D40" t="str">
            <v>Tierarzt, Tierärztin + ZÖ (ab 98/99 Zertifikat)</v>
          </cell>
          <cell r="E40" t="str">
            <v>Tierarzt, Tierärztin + ZÖ</v>
          </cell>
          <cell r="F40" t="str">
            <v>Tierarzt, Tierärztin + ZÖ (ab 98/99 Zertifikat)</v>
          </cell>
          <cell r="G40">
            <v>1</v>
          </cell>
          <cell r="H40">
            <v>10</v>
          </cell>
          <cell r="I40" t="str">
            <v>False</v>
          </cell>
          <cell r="J40" t="str">
            <v>False</v>
          </cell>
          <cell r="K40" t="str">
            <v>False</v>
          </cell>
          <cell r="L40">
            <v>0</v>
          </cell>
        </row>
        <row r="41">
          <cell r="A41">
            <v>52</v>
          </cell>
          <cell r="B41" t="str">
            <v>Veterinär-medizinische Fakultät</v>
          </cell>
          <cell r="C41" t="str">
            <v>NULL</v>
          </cell>
          <cell r="D41" t="str">
            <v>Weiterbildung VET MED</v>
          </cell>
          <cell r="E41" t="str">
            <v>Weiterbildung VET MED</v>
          </cell>
          <cell r="F41" t="str">
            <v>Weiterbildung VET MED</v>
          </cell>
          <cell r="G41">
            <v>1</v>
          </cell>
          <cell r="H41">
            <v>39</v>
          </cell>
          <cell r="I41" t="str">
            <v>True</v>
          </cell>
          <cell r="J41" t="str">
            <v>False</v>
          </cell>
          <cell r="K41" t="str">
            <v>False</v>
          </cell>
          <cell r="L41">
            <v>0</v>
          </cell>
        </row>
        <row r="42">
          <cell r="A42">
            <v>53</v>
          </cell>
          <cell r="B42" t="str">
            <v>Veterinär-medizinische Fakultät</v>
          </cell>
          <cell r="C42" t="str">
            <v>NULL</v>
          </cell>
          <cell r="D42" t="str">
            <v>Bachelor of Veterinary Medicine, Unis BE und ZH</v>
          </cell>
          <cell r="E42" t="str">
            <v>Bachelor of Veterinary Medicine, Univeristät Bern</v>
          </cell>
          <cell r="F42" t="str">
            <v>Bachelor of Veterinary Medicine, Unis BE und ZH</v>
          </cell>
          <cell r="G42">
            <v>1</v>
          </cell>
          <cell r="H42">
            <v>15</v>
          </cell>
          <cell r="I42" t="str">
            <v>True</v>
          </cell>
          <cell r="J42" t="str">
            <v>False</v>
          </cell>
          <cell r="K42" t="str">
            <v>True</v>
          </cell>
          <cell r="L42">
            <v>180</v>
          </cell>
        </row>
        <row r="43">
          <cell r="A43">
            <v>54</v>
          </cell>
          <cell r="B43" t="str">
            <v>Veterinär-medizinische Fakultät</v>
          </cell>
          <cell r="C43" t="str">
            <v>NULL</v>
          </cell>
          <cell r="D43" t="str">
            <v>Master of Veterinary Medicine, Unis BE und ZH</v>
          </cell>
          <cell r="E43" t="str">
            <v>Master of Veterinary Medicine, Univeristät Bern</v>
          </cell>
          <cell r="F43" t="str">
            <v>Master of Veterinary Medicine, Unis BE und ZH</v>
          </cell>
          <cell r="G43">
            <v>1</v>
          </cell>
          <cell r="H43">
            <v>25</v>
          </cell>
          <cell r="I43" t="str">
            <v>True</v>
          </cell>
          <cell r="J43" t="str">
            <v>False</v>
          </cell>
          <cell r="K43" t="str">
            <v>True</v>
          </cell>
          <cell r="L43">
            <v>120</v>
          </cell>
        </row>
        <row r="44">
          <cell r="A44">
            <v>60</v>
          </cell>
          <cell r="B44" t="str">
            <v>Philosophisch-historische Fakultät</v>
          </cell>
          <cell r="C44" t="str">
            <v>NULL</v>
          </cell>
          <cell r="D44" t="str">
            <v>Lic. phil. hist.</v>
          </cell>
          <cell r="E44" t="str">
            <v>Lic. phil. hist.</v>
          </cell>
          <cell r="F44" t="str">
            <v>Lic. phil. hist.</v>
          </cell>
          <cell r="G44">
            <v>1</v>
          </cell>
          <cell r="H44">
            <v>10</v>
          </cell>
          <cell r="I44" t="str">
            <v>True</v>
          </cell>
          <cell r="J44" t="str">
            <v>False</v>
          </cell>
          <cell r="K44" t="str">
            <v>False</v>
          </cell>
          <cell r="L44">
            <v>0</v>
          </cell>
        </row>
        <row r="45">
          <cell r="A45">
            <v>61</v>
          </cell>
          <cell r="B45" t="str">
            <v>Philosophisch-historische Fakultät</v>
          </cell>
          <cell r="C45" t="str">
            <v>NULL</v>
          </cell>
          <cell r="D45" t="str">
            <v>Lic. phil. hist. + HLA</v>
          </cell>
          <cell r="E45" t="str">
            <v>Lic. phil. hist. + HLA</v>
          </cell>
          <cell r="F45" t="str">
            <v>Lic. phil. hist. + HLA</v>
          </cell>
          <cell r="G45">
            <v>2</v>
          </cell>
          <cell r="H45">
            <v>10</v>
          </cell>
          <cell r="I45" t="str">
            <v>False</v>
          </cell>
          <cell r="J45" t="str">
            <v>False</v>
          </cell>
          <cell r="K45" t="str">
            <v>False</v>
          </cell>
          <cell r="L45">
            <v>0</v>
          </cell>
        </row>
        <row r="46">
          <cell r="A46">
            <v>62</v>
          </cell>
          <cell r="B46" t="str">
            <v>Philosophisch-historische Fakultät</v>
          </cell>
          <cell r="C46" t="str">
            <v>NULL</v>
          </cell>
          <cell r="D46" t="str">
            <v>Lic. phil. hist. + LSEB</v>
          </cell>
          <cell r="E46" t="str">
            <v>Lic. phil. hist. + LSEB</v>
          </cell>
          <cell r="F46" t="str">
            <v>Lic. phil. hist. + LSEB</v>
          </cell>
          <cell r="G46">
            <v>1</v>
          </cell>
          <cell r="H46">
            <v>10</v>
          </cell>
          <cell r="I46" t="str">
            <v>False</v>
          </cell>
          <cell r="J46" t="str">
            <v>False</v>
          </cell>
          <cell r="K46" t="str">
            <v>False</v>
          </cell>
          <cell r="L46">
            <v>0</v>
          </cell>
        </row>
        <row r="47">
          <cell r="A47">
            <v>63</v>
          </cell>
          <cell r="B47" t="str">
            <v>Philosophisch-historische Fakultät</v>
          </cell>
          <cell r="C47" t="str">
            <v>NULL</v>
          </cell>
          <cell r="D47" t="str">
            <v>Erziehungsberater/in</v>
          </cell>
          <cell r="E47" t="str">
            <v>Erziehungsberater/in</v>
          </cell>
          <cell r="F47" t="str">
            <v>Erziehungsberater/in</v>
          </cell>
          <cell r="G47">
            <v>1</v>
          </cell>
          <cell r="H47">
            <v>10</v>
          </cell>
          <cell r="I47" t="str">
            <v>True</v>
          </cell>
          <cell r="J47" t="str">
            <v>False</v>
          </cell>
          <cell r="K47" t="str">
            <v>False</v>
          </cell>
          <cell r="L47">
            <v>0</v>
          </cell>
        </row>
        <row r="48">
          <cell r="A48">
            <v>64</v>
          </cell>
          <cell r="B48" t="str">
            <v>Philosophisch-historische Fakultät</v>
          </cell>
          <cell r="C48" t="str">
            <v>NULL</v>
          </cell>
          <cell r="D48" t="str">
            <v>Lic. phil. hist. + ZÖ (ab 98/99 Zertifikat)</v>
          </cell>
          <cell r="E48" t="str">
            <v>Lic. phil. hist. + ZÖ</v>
          </cell>
          <cell r="F48" t="str">
            <v>Lic. phil. hist. + ZÖ (ab 98/99 Zertifikat)</v>
          </cell>
          <cell r="G48">
            <v>1</v>
          </cell>
          <cell r="H48">
            <v>10</v>
          </cell>
          <cell r="I48" t="str">
            <v>False</v>
          </cell>
          <cell r="J48" t="str">
            <v>False</v>
          </cell>
          <cell r="K48" t="str">
            <v>False</v>
          </cell>
          <cell r="L48">
            <v>0</v>
          </cell>
        </row>
        <row r="49">
          <cell r="A49">
            <v>65</v>
          </cell>
          <cell r="B49" t="str">
            <v>Philosophisch-historische Fakultät</v>
          </cell>
          <cell r="C49" t="str">
            <v>NULL</v>
          </cell>
          <cell r="D49" t="str">
            <v>Lic. phil. hist. + HLA +ZÖ (ab 98/99 Zertifikat)</v>
          </cell>
          <cell r="E49" t="str">
            <v>Lic. phil. hist. + HLA + ZÖ</v>
          </cell>
          <cell r="F49" t="str">
            <v>Lic. phil. hist. + HLA +ZÖ (ab 98/99 Zertifikat)</v>
          </cell>
          <cell r="G49">
            <v>2</v>
          </cell>
          <cell r="H49">
            <v>10</v>
          </cell>
          <cell r="I49" t="str">
            <v>False</v>
          </cell>
          <cell r="J49" t="str">
            <v>False</v>
          </cell>
          <cell r="K49" t="str">
            <v>False</v>
          </cell>
          <cell r="L49">
            <v>0</v>
          </cell>
        </row>
        <row r="50">
          <cell r="A50">
            <v>66</v>
          </cell>
          <cell r="B50" t="str">
            <v>Philosophisch-historische Fakultät</v>
          </cell>
          <cell r="C50" t="str">
            <v>NULL</v>
          </cell>
          <cell r="D50" t="str">
            <v>Lic. phil. hist. + LSEB +ZÖ (ab 98/99 Zertifikat)</v>
          </cell>
          <cell r="E50" t="str">
            <v>Lic. phil. hist. + LSEB + ZÖ</v>
          </cell>
          <cell r="F50" t="str">
            <v>Lic. phil. hist. + LSEB +ZÖ (ab 98/99 Zertifikat)</v>
          </cell>
          <cell r="G50">
            <v>1</v>
          </cell>
          <cell r="H50">
            <v>10</v>
          </cell>
          <cell r="I50" t="str">
            <v>False</v>
          </cell>
          <cell r="J50" t="str">
            <v>False</v>
          </cell>
          <cell r="K50" t="str">
            <v>False</v>
          </cell>
          <cell r="L50">
            <v>0</v>
          </cell>
        </row>
        <row r="51">
          <cell r="A51">
            <v>67</v>
          </cell>
          <cell r="B51" t="str">
            <v>Philosophisch-historische Fakultät</v>
          </cell>
          <cell r="C51" t="str">
            <v>NULL</v>
          </cell>
          <cell r="D51" t="str">
            <v>Erziehungsberater/in + ZÖ (ab 98/99 Zertifikat)</v>
          </cell>
          <cell r="E51" t="str">
            <v>Erziehungsberater/in + ZÖ</v>
          </cell>
          <cell r="F51" t="str">
            <v>Erziehungsberater/in + ZÖ (ab 98/99 Zertifikat)</v>
          </cell>
          <cell r="G51">
            <v>1</v>
          </cell>
          <cell r="H51">
            <v>10</v>
          </cell>
          <cell r="I51" t="str">
            <v>False</v>
          </cell>
          <cell r="J51" t="str">
            <v>False</v>
          </cell>
          <cell r="K51" t="str">
            <v>False</v>
          </cell>
          <cell r="L51">
            <v>0</v>
          </cell>
        </row>
        <row r="52">
          <cell r="A52">
            <v>68</v>
          </cell>
          <cell r="B52" t="str">
            <v>Philosophisch-historische Fakultät</v>
          </cell>
          <cell r="C52" t="str">
            <v>NULL</v>
          </cell>
          <cell r="D52" t="str">
            <v>Weiterbildung PHIL HIST</v>
          </cell>
          <cell r="E52" t="str">
            <v>Weiterbildung PHIL HIST</v>
          </cell>
          <cell r="F52" t="str">
            <v>Weiterbildung PHIL HIST</v>
          </cell>
          <cell r="G52">
            <v>1</v>
          </cell>
          <cell r="H52">
            <v>39</v>
          </cell>
          <cell r="I52" t="str">
            <v>True</v>
          </cell>
          <cell r="J52" t="str">
            <v>False</v>
          </cell>
          <cell r="K52" t="str">
            <v>False</v>
          </cell>
          <cell r="L52">
            <v>0</v>
          </cell>
        </row>
        <row r="53">
          <cell r="A53">
            <v>70</v>
          </cell>
          <cell r="B53" t="str">
            <v>Philosophisch-naturwissensch. Fakultät</v>
          </cell>
          <cell r="C53" t="str">
            <v>NULL</v>
          </cell>
          <cell r="D53" t="str">
            <v>Dipl. phil. nat.</v>
          </cell>
          <cell r="E53" t="str">
            <v>Dipl. phil. nat.</v>
          </cell>
          <cell r="F53" t="str">
            <v>Dipl. phil. nat.</v>
          </cell>
          <cell r="G53">
            <v>1</v>
          </cell>
          <cell r="H53">
            <v>10</v>
          </cell>
          <cell r="I53" t="str">
            <v>False</v>
          </cell>
          <cell r="J53" t="str">
            <v>False</v>
          </cell>
          <cell r="K53" t="str">
            <v>False</v>
          </cell>
          <cell r="L53">
            <v>0</v>
          </cell>
        </row>
        <row r="54">
          <cell r="A54">
            <v>71</v>
          </cell>
          <cell r="B54" t="str">
            <v>Philosophisch-naturwissensch. Fakultät</v>
          </cell>
          <cell r="C54" t="str">
            <v>NULL</v>
          </cell>
          <cell r="D54" t="str">
            <v>Dipl. phil. nat. + HLA</v>
          </cell>
          <cell r="E54" t="str">
            <v>Dipl. phil. nat. + HLA</v>
          </cell>
          <cell r="F54" t="str">
            <v>Dipl. phil. nat. + HLA</v>
          </cell>
          <cell r="G54">
            <v>2</v>
          </cell>
          <cell r="H54">
            <v>10</v>
          </cell>
          <cell r="I54" t="str">
            <v>False</v>
          </cell>
          <cell r="J54" t="str">
            <v>False</v>
          </cell>
          <cell r="K54" t="str">
            <v>False</v>
          </cell>
          <cell r="L54">
            <v>0</v>
          </cell>
        </row>
        <row r="55">
          <cell r="A55">
            <v>72</v>
          </cell>
          <cell r="B55" t="str">
            <v>Philosophisch-naturwissensch. Fakultät</v>
          </cell>
          <cell r="C55" t="str">
            <v>NULL</v>
          </cell>
          <cell r="D55" t="str">
            <v>Dipl. phil. nat. + ZÖ (ab 98/99 Zertifikat)</v>
          </cell>
          <cell r="E55" t="str">
            <v>Dipl. phil. nat + ZÖ</v>
          </cell>
          <cell r="F55" t="str">
            <v>Dipl. phil. nat. + ZÖ (ab 98/99 Zertifikat)</v>
          </cell>
          <cell r="G55">
            <v>1</v>
          </cell>
          <cell r="H55">
            <v>10</v>
          </cell>
          <cell r="I55" t="str">
            <v>False</v>
          </cell>
          <cell r="J55" t="str">
            <v>False</v>
          </cell>
          <cell r="K55" t="str">
            <v>False</v>
          </cell>
          <cell r="L55">
            <v>0</v>
          </cell>
        </row>
        <row r="56">
          <cell r="A56">
            <v>73</v>
          </cell>
          <cell r="B56" t="str">
            <v>Philosophisch-naturwissensch. Fakultät</v>
          </cell>
          <cell r="C56" t="str">
            <v>NULL</v>
          </cell>
          <cell r="D56" t="str">
            <v>Dipl phil. nat. + HLA + ZÖ (ab 98/99 Zertifikat)</v>
          </cell>
          <cell r="E56" t="str">
            <v>Dipl. phil. nat. + HLA + ZÖ</v>
          </cell>
          <cell r="F56" t="str">
            <v>Dipl phil. nat. + HLA + ZÖ (ab 98/99 Zertifikat)</v>
          </cell>
          <cell r="G56">
            <v>2</v>
          </cell>
          <cell r="H56">
            <v>10</v>
          </cell>
          <cell r="I56" t="str">
            <v>False</v>
          </cell>
          <cell r="J56" t="str">
            <v>False</v>
          </cell>
          <cell r="K56" t="str">
            <v>False</v>
          </cell>
          <cell r="L56">
            <v>0</v>
          </cell>
        </row>
        <row r="57">
          <cell r="A57">
            <v>74</v>
          </cell>
          <cell r="B57" t="str">
            <v>Philosophisch-naturwissensch. Fakultät</v>
          </cell>
          <cell r="C57" t="str">
            <v>NULL</v>
          </cell>
          <cell r="D57" t="str">
            <v>Weiterbildung PHIL NAT</v>
          </cell>
          <cell r="E57" t="str">
            <v>Weiterbildung PHIL NAT</v>
          </cell>
          <cell r="F57" t="str">
            <v>Weiterbildung PHIL NAT</v>
          </cell>
          <cell r="G57">
            <v>1</v>
          </cell>
          <cell r="H57">
            <v>39</v>
          </cell>
          <cell r="I57" t="str">
            <v>True</v>
          </cell>
          <cell r="J57" t="str">
            <v>False</v>
          </cell>
          <cell r="K57" t="str">
            <v>False</v>
          </cell>
          <cell r="L57">
            <v>0</v>
          </cell>
        </row>
        <row r="58">
          <cell r="A58">
            <v>75</v>
          </cell>
          <cell r="B58" t="str">
            <v>Philosophisch-naturwissensch. Fakultät</v>
          </cell>
          <cell r="C58" t="str">
            <v>Pharmazie</v>
          </cell>
          <cell r="D58" t="str">
            <v>Apotheker/in</v>
          </cell>
          <cell r="E58" t="str">
            <v>Apotheker/in</v>
          </cell>
          <cell r="F58" t="str">
            <v>Apotheker/in</v>
          </cell>
          <cell r="G58">
            <v>1</v>
          </cell>
          <cell r="H58">
            <v>10</v>
          </cell>
          <cell r="I58" t="str">
            <v>True</v>
          </cell>
          <cell r="J58" t="str">
            <v>False</v>
          </cell>
          <cell r="K58" t="str">
            <v>False</v>
          </cell>
          <cell r="L58">
            <v>0</v>
          </cell>
        </row>
        <row r="59">
          <cell r="A59">
            <v>76</v>
          </cell>
          <cell r="B59" t="str">
            <v>Philosophisch-naturwissensch. Fakultät</v>
          </cell>
          <cell r="C59" t="str">
            <v>Pharmazie</v>
          </cell>
          <cell r="D59" t="str">
            <v>B Sc in Pharmaceutical Sciences, Universität Bern</v>
          </cell>
          <cell r="E59" t="str">
            <v>B Sc inPharmaceutical Sciences, Univeristät Bern</v>
          </cell>
          <cell r="F59" t="str">
            <v>B Sc in Pharmaceutical Sciences, Universität Bern</v>
          </cell>
          <cell r="G59">
            <v>1</v>
          </cell>
          <cell r="H59">
            <v>15</v>
          </cell>
          <cell r="I59" t="str">
            <v>True</v>
          </cell>
          <cell r="J59" t="str">
            <v>False</v>
          </cell>
          <cell r="K59" t="str">
            <v>True</v>
          </cell>
          <cell r="L59">
            <v>120</v>
          </cell>
        </row>
        <row r="60">
          <cell r="A60">
            <v>80</v>
          </cell>
          <cell r="B60" t="str">
            <v>Sekundarlehramt</v>
          </cell>
          <cell r="C60" t="str">
            <v>Sekundarlehramt I (PHIL HIST)</v>
          </cell>
          <cell r="D60" t="str">
            <v>SLA HIST</v>
          </cell>
          <cell r="E60" t="str">
            <v>SLA HIST</v>
          </cell>
          <cell r="F60" t="str">
            <v>SLA HIST</v>
          </cell>
          <cell r="G60">
            <v>3</v>
          </cell>
          <cell r="H60">
            <v>10</v>
          </cell>
          <cell r="I60" t="str">
            <v>False</v>
          </cell>
          <cell r="J60" t="str">
            <v>False</v>
          </cell>
          <cell r="K60" t="str">
            <v>False</v>
          </cell>
          <cell r="L60">
            <v>0</v>
          </cell>
        </row>
        <row r="61">
          <cell r="A61">
            <v>81</v>
          </cell>
          <cell r="B61" t="str">
            <v>Sekundarlehramt</v>
          </cell>
          <cell r="C61" t="str">
            <v>Sekundarlehramt I (PHIL HIST)</v>
          </cell>
          <cell r="D61" t="str">
            <v>SLA HIST + ZÖ (ab 98/99 Zertifikat)</v>
          </cell>
          <cell r="E61" t="str">
            <v>SLA HIST + ZÖ</v>
          </cell>
          <cell r="F61" t="str">
            <v>SLA HIST + ZÖ (ab 98/99 Zertifikat)</v>
          </cell>
          <cell r="G61">
            <v>3</v>
          </cell>
          <cell r="H61">
            <v>10</v>
          </cell>
          <cell r="I61" t="str">
            <v>False</v>
          </cell>
          <cell r="J61" t="str">
            <v>False</v>
          </cell>
          <cell r="K61" t="str">
            <v>False</v>
          </cell>
          <cell r="L61">
            <v>0</v>
          </cell>
        </row>
        <row r="62">
          <cell r="A62">
            <v>82</v>
          </cell>
          <cell r="B62" t="str">
            <v>Sekundarlehramt</v>
          </cell>
          <cell r="C62" t="str">
            <v>Sekundarlehramt II (PHIL NAT)</v>
          </cell>
          <cell r="D62" t="str">
            <v>SLA NAT</v>
          </cell>
          <cell r="E62" t="str">
            <v>SLA NAT</v>
          </cell>
          <cell r="F62" t="str">
            <v>SLA NAT</v>
          </cell>
          <cell r="G62">
            <v>3</v>
          </cell>
          <cell r="H62">
            <v>10</v>
          </cell>
          <cell r="I62" t="str">
            <v>False</v>
          </cell>
          <cell r="J62" t="str">
            <v>False</v>
          </cell>
          <cell r="K62" t="str">
            <v>False</v>
          </cell>
          <cell r="L62">
            <v>0</v>
          </cell>
        </row>
        <row r="63">
          <cell r="A63">
            <v>83</v>
          </cell>
          <cell r="B63" t="str">
            <v>Sekundarlehramt</v>
          </cell>
          <cell r="C63" t="str">
            <v>Sekundarlehramt II (PHIL NAT)</v>
          </cell>
          <cell r="D63" t="str">
            <v>SLA NAT + ZÖ (ab 98/99 Zertifikat)</v>
          </cell>
          <cell r="E63" t="str">
            <v>SLA NAT + ZÖ</v>
          </cell>
          <cell r="F63" t="str">
            <v>SLA NAT + ZÖ (ab 98/99 Zertifikat)</v>
          </cell>
          <cell r="G63">
            <v>3</v>
          </cell>
          <cell r="H63">
            <v>10</v>
          </cell>
          <cell r="I63" t="str">
            <v>False</v>
          </cell>
          <cell r="J63" t="str">
            <v>False</v>
          </cell>
          <cell r="K63" t="str">
            <v>False</v>
          </cell>
          <cell r="L63">
            <v>0</v>
          </cell>
        </row>
        <row r="64">
          <cell r="A64">
            <v>84</v>
          </cell>
          <cell r="B64" t="str">
            <v>Sekundarlehramt</v>
          </cell>
          <cell r="C64" t="str">
            <v>Sekundarlehramt I (PHIL HIST)</v>
          </cell>
          <cell r="D64" t="str">
            <v>SLA HIST Fachpatent</v>
          </cell>
          <cell r="E64" t="str">
            <v>SLA HIST FP</v>
          </cell>
          <cell r="F64" t="str">
            <v>SLA HIST Fachpatent</v>
          </cell>
          <cell r="G64">
            <v>3</v>
          </cell>
          <cell r="H64">
            <v>10</v>
          </cell>
          <cell r="I64" t="str">
            <v>False</v>
          </cell>
          <cell r="J64" t="str">
            <v>False</v>
          </cell>
          <cell r="K64" t="str">
            <v>False</v>
          </cell>
          <cell r="L64">
            <v>0</v>
          </cell>
        </row>
        <row r="65">
          <cell r="A65">
            <v>85</v>
          </cell>
          <cell r="B65" t="str">
            <v>Sekundarlehramt</v>
          </cell>
          <cell r="C65" t="str">
            <v>Sekundarlehramt II (PHIL NAT)</v>
          </cell>
          <cell r="D65" t="str">
            <v>SLA NAT Fachpatent</v>
          </cell>
          <cell r="E65" t="str">
            <v>SLA NAT FP</v>
          </cell>
          <cell r="F65" t="str">
            <v>SLA NAT Fachpatent</v>
          </cell>
          <cell r="G65">
            <v>3</v>
          </cell>
          <cell r="H65">
            <v>10</v>
          </cell>
          <cell r="I65" t="str">
            <v>False</v>
          </cell>
          <cell r="J65" t="str">
            <v>False</v>
          </cell>
          <cell r="K65" t="str">
            <v>False</v>
          </cell>
          <cell r="L65">
            <v>0</v>
          </cell>
        </row>
        <row r="66">
          <cell r="A66">
            <v>86</v>
          </cell>
          <cell r="B66" t="str">
            <v>Sekundarlehramt</v>
          </cell>
          <cell r="C66" t="str">
            <v>Sekundarlehramt I (PHIL HIST)</v>
          </cell>
          <cell r="D66" t="str">
            <v>SLA HIST Fachpatent + ZÖ (ab 98/99 Zertifikat)</v>
          </cell>
          <cell r="E66" t="str">
            <v>SLA HIST FP + ZÖ</v>
          </cell>
          <cell r="F66" t="str">
            <v>SLA HIST Fachpatent + ZÖ (ab 98/99 Zertifikat)</v>
          </cell>
          <cell r="G66">
            <v>3</v>
          </cell>
          <cell r="H66">
            <v>10</v>
          </cell>
          <cell r="I66" t="str">
            <v>False</v>
          </cell>
          <cell r="J66" t="str">
            <v>False</v>
          </cell>
          <cell r="K66" t="str">
            <v>False</v>
          </cell>
          <cell r="L66">
            <v>0</v>
          </cell>
        </row>
        <row r="67">
          <cell r="A67">
            <v>87</v>
          </cell>
          <cell r="B67" t="str">
            <v>Sekundarlehramt</v>
          </cell>
          <cell r="C67" t="str">
            <v>Sekundarlehramt II (PHIL NAT)</v>
          </cell>
          <cell r="D67" t="str">
            <v>SLA NAT Fachpatent + ZÖ (ab 98/99 Zertifikat)</v>
          </cell>
          <cell r="E67" t="str">
            <v>SLA NAT FP + ZÖ</v>
          </cell>
          <cell r="F67" t="str">
            <v>SLA NAT Fachpatent + ZÖ (ab 98/99 Zertifikat)</v>
          </cell>
          <cell r="G67">
            <v>3</v>
          </cell>
          <cell r="H67">
            <v>10</v>
          </cell>
          <cell r="I67" t="str">
            <v>False</v>
          </cell>
          <cell r="J67" t="str">
            <v>False</v>
          </cell>
          <cell r="K67" t="str">
            <v>False</v>
          </cell>
          <cell r="L67">
            <v>0</v>
          </cell>
        </row>
        <row r="68">
          <cell r="A68">
            <v>90</v>
          </cell>
          <cell r="B68" t="str">
            <v>Institut für Sport und Sportwissenschaft</v>
          </cell>
          <cell r="C68" t="str">
            <v>NULL</v>
          </cell>
          <cell r="D68" t="str">
            <v>Turnlehrer/in</v>
          </cell>
          <cell r="E68" t="str">
            <v>Turnlehrer/in</v>
          </cell>
          <cell r="F68" t="str">
            <v>Turnlehrer/in</v>
          </cell>
          <cell r="G68">
            <v>3</v>
          </cell>
          <cell r="H68">
            <v>10</v>
          </cell>
          <cell r="I68" t="str">
            <v>False</v>
          </cell>
          <cell r="J68" t="str">
            <v>False</v>
          </cell>
          <cell r="K68" t="str">
            <v>False</v>
          </cell>
          <cell r="L68">
            <v>0</v>
          </cell>
        </row>
        <row r="69">
          <cell r="A69">
            <v>91</v>
          </cell>
          <cell r="B69" t="str">
            <v>Philosophisch-humanwissenschaftliche Fakultät</v>
          </cell>
          <cell r="C69" t="str">
            <v>NULL</v>
          </cell>
          <cell r="D69" t="str">
            <v>Turnlehrer/in (h)</v>
          </cell>
          <cell r="E69" t="str">
            <v>Turnlehrer/in (h)</v>
          </cell>
          <cell r="F69" t="str">
            <v>Turnlehrer/in (h)</v>
          </cell>
          <cell r="G69">
            <v>3</v>
          </cell>
          <cell r="H69">
            <v>10</v>
          </cell>
          <cell r="I69" t="str">
            <v>True</v>
          </cell>
          <cell r="J69" t="str">
            <v>False</v>
          </cell>
          <cell r="K69" t="str">
            <v>False</v>
          </cell>
          <cell r="L69">
            <v>0</v>
          </cell>
        </row>
        <row r="70">
          <cell r="A70">
            <v>92</v>
          </cell>
          <cell r="B70" t="str">
            <v>Institut für Sport und Sportwissenschaft</v>
          </cell>
          <cell r="C70" t="str">
            <v>NULL</v>
          </cell>
          <cell r="D70" t="str">
            <v>Turnlehrer/in + HLA</v>
          </cell>
          <cell r="E70" t="str">
            <v>Turnlehrer/in + HLA</v>
          </cell>
          <cell r="F70" t="str">
            <v>Turnlehrer/in + HLA</v>
          </cell>
          <cell r="G70">
            <v>2</v>
          </cell>
          <cell r="H70">
            <v>10</v>
          </cell>
          <cell r="I70" t="str">
            <v>False</v>
          </cell>
          <cell r="J70" t="str">
            <v>False</v>
          </cell>
          <cell r="K70" t="str">
            <v>False</v>
          </cell>
          <cell r="L70">
            <v>0</v>
          </cell>
        </row>
        <row r="71">
          <cell r="A71">
            <v>93</v>
          </cell>
          <cell r="B71" t="str">
            <v>Institut für Sport und Sportwissenschaft</v>
          </cell>
          <cell r="C71" t="str">
            <v>NULL</v>
          </cell>
          <cell r="D71" t="str">
            <v>Turnlehr/in + ZÖ (ab 98/99 Zertifikat)</v>
          </cell>
          <cell r="E71" t="str">
            <v>Turnlehrer/in + ZÖ</v>
          </cell>
          <cell r="F71" t="str">
            <v>Turnlehr/in + ZÖ (ab 98/99 Zertifikat)</v>
          </cell>
          <cell r="G71">
            <v>3</v>
          </cell>
          <cell r="H71">
            <v>10</v>
          </cell>
          <cell r="I71" t="str">
            <v>False</v>
          </cell>
          <cell r="J71" t="str">
            <v>False</v>
          </cell>
          <cell r="K71" t="str">
            <v>False</v>
          </cell>
          <cell r="L71">
            <v>0</v>
          </cell>
        </row>
        <row r="72">
          <cell r="A72">
            <v>95</v>
          </cell>
          <cell r="B72" t="str">
            <v>Institut für Sport und Sportwissenschaft</v>
          </cell>
          <cell r="C72" t="str">
            <v>NULL</v>
          </cell>
          <cell r="D72" t="str">
            <v>Turnlehrer/in + HLA + ZÖ (ab 98/99 Zertifikat)</v>
          </cell>
          <cell r="E72" t="str">
            <v>Turnlehrer/in + HLA + ZÖ</v>
          </cell>
          <cell r="F72" t="str">
            <v>Turnlehrer/in + HLA + ZÖ (ab 98/99 Zertifikat)</v>
          </cell>
          <cell r="G72">
            <v>2</v>
          </cell>
          <cell r="H72">
            <v>10</v>
          </cell>
          <cell r="I72" t="str">
            <v>False</v>
          </cell>
          <cell r="J72" t="str">
            <v>False</v>
          </cell>
          <cell r="K72" t="str">
            <v>False</v>
          </cell>
          <cell r="L72">
            <v>0</v>
          </cell>
        </row>
        <row r="73">
          <cell r="A73">
            <v>96</v>
          </cell>
          <cell r="B73" t="str">
            <v>Institut für Sport und Sportwissenschaft</v>
          </cell>
          <cell r="C73" t="str">
            <v>NULL</v>
          </cell>
          <cell r="D73" t="str">
            <v>Turnlehrer/in + FP SLA/BES</v>
          </cell>
          <cell r="E73" t="str">
            <v>Turnlehrer/in + FP SLA/BES</v>
          </cell>
          <cell r="F73" t="str">
            <v>Turnlehrer/in + FP SLA/BES</v>
          </cell>
          <cell r="G73">
            <v>2</v>
          </cell>
          <cell r="H73">
            <v>10</v>
          </cell>
          <cell r="I73" t="str">
            <v>False</v>
          </cell>
          <cell r="J73" t="str">
            <v>False</v>
          </cell>
          <cell r="K73" t="str">
            <v>False</v>
          </cell>
          <cell r="L73">
            <v>0</v>
          </cell>
        </row>
        <row r="74">
          <cell r="A74">
            <v>97</v>
          </cell>
          <cell r="B74" t="str">
            <v>Institut für Sport und Sportwissenschaft</v>
          </cell>
          <cell r="C74" t="str">
            <v>NULL</v>
          </cell>
          <cell r="D74" t="str">
            <v>Turnlehrer/in + FP SLA/BES + ZÖ (ab 98/99 Zertifik</v>
          </cell>
          <cell r="E74" t="str">
            <v>Turnlehrer/in + FP SLA/BES + ZÖ</v>
          </cell>
          <cell r="F74" t="str">
            <v>Turnlehrer/in + FP SLA/BES + ZÖ (ab 98/99 Zertifik</v>
          </cell>
          <cell r="G74">
            <v>2</v>
          </cell>
          <cell r="H74">
            <v>10</v>
          </cell>
          <cell r="I74" t="str">
            <v>False</v>
          </cell>
          <cell r="J74" t="str">
            <v>False</v>
          </cell>
          <cell r="K74" t="str">
            <v>False</v>
          </cell>
          <cell r="L74">
            <v>0</v>
          </cell>
        </row>
        <row r="75">
          <cell r="A75">
            <v>98</v>
          </cell>
          <cell r="B75" t="str">
            <v>Institut für Sport und Sportwissenschaft</v>
          </cell>
          <cell r="C75" t="str">
            <v>NULL</v>
          </cell>
          <cell r="D75" t="str">
            <v>Lic. Sportwissenschaft</v>
          </cell>
          <cell r="E75" t="str">
            <v>Lic. Sportwissenschaft</v>
          </cell>
          <cell r="F75" t="str">
            <v>Lic. Sportwissenschaft</v>
          </cell>
          <cell r="G75">
            <v>1</v>
          </cell>
          <cell r="H75">
            <v>10</v>
          </cell>
          <cell r="I75" t="str">
            <v>False</v>
          </cell>
          <cell r="J75" t="str">
            <v>False</v>
          </cell>
          <cell r="K75" t="str">
            <v>False</v>
          </cell>
          <cell r="L75">
            <v>0</v>
          </cell>
        </row>
        <row r="76">
          <cell r="A76">
            <v>100</v>
          </cell>
          <cell r="B76" t="str">
            <v>Brevet d'enseignement secondaire</v>
          </cell>
          <cell r="C76" t="str">
            <v>NULL</v>
          </cell>
          <cell r="D76" t="str">
            <v>Brevet d'enseignement</v>
          </cell>
          <cell r="E76" t="str">
            <v>Brevet d'enseignement</v>
          </cell>
          <cell r="F76" t="str">
            <v>Brevet d'enseignement</v>
          </cell>
          <cell r="G76">
            <v>3</v>
          </cell>
          <cell r="H76">
            <v>10</v>
          </cell>
          <cell r="I76" t="str">
            <v>False</v>
          </cell>
          <cell r="J76" t="str">
            <v>False</v>
          </cell>
          <cell r="K76" t="str">
            <v>False</v>
          </cell>
          <cell r="L76">
            <v>0</v>
          </cell>
        </row>
        <row r="77">
          <cell r="A77">
            <v>101</v>
          </cell>
          <cell r="B77" t="str">
            <v>Brevet d'enseignement secondaire</v>
          </cell>
          <cell r="C77" t="str">
            <v>NULL</v>
          </cell>
          <cell r="D77" t="str">
            <v>Brevet d'einsegnement + ZÖ (ab 98/99 Zertifikat)</v>
          </cell>
          <cell r="E77" t="str">
            <v>Brevet d'einsegnement + ZÖ</v>
          </cell>
          <cell r="F77" t="str">
            <v>Brevet d'einsegnement + ZÖ (ab 98/99 Zertifikat)</v>
          </cell>
          <cell r="G77">
            <v>3</v>
          </cell>
          <cell r="H77">
            <v>10</v>
          </cell>
          <cell r="I77" t="str">
            <v>False</v>
          </cell>
          <cell r="J77" t="str">
            <v>False</v>
          </cell>
          <cell r="K77" t="str">
            <v>False</v>
          </cell>
          <cell r="L77">
            <v>0</v>
          </cell>
        </row>
        <row r="78">
          <cell r="A78">
            <v>102</v>
          </cell>
          <cell r="B78" t="str">
            <v>Philosophisch-humanwissenschaftliche Fakultät</v>
          </cell>
          <cell r="C78" t="str">
            <v>NULL</v>
          </cell>
          <cell r="D78" t="str">
            <v>Bachelor of Science in Psychology Universität Bern</v>
          </cell>
          <cell r="E78" t="str">
            <v>Bachelor of Science in Psychology Universität Bern</v>
          </cell>
          <cell r="F78" t="str">
            <v>Bachelor of Science in Psychology Universität Bern</v>
          </cell>
          <cell r="G78">
            <v>1</v>
          </cell>
          <cell r="H78">
            <v>15</v>
          </cell>
          <cell r="I78" t="str">
            <v>True</v>
          </cell>
          <cell r="J78" t="str">
            <v>False</v>
          </cell>
          <cell r="K78" t="str">
            <v>True</v>
          </cell>
          <cell r="L78">
            <v>180</v>
          </cell>
        </row>
        <row r="79">
          <cell r="A79">
            <v>103</v>
          </cell>
          <cell r="B79" t="str">
            <v>Philosophisch-humanwissenschaftliche Fakultät</v>
          </cell>
          <cell r="C79" t="str">
            <v>NULL</v>
          </cell>
          <cell r="D79" t="str">
            <v>Bachelor of Science in Education, Universität Bern</v>
          </cell>
          <cell r="E79" t="str">
            <v>Bachelor of Science in Education, Universität Bern</v>
          </cell>
          <cell r="F79" t="str">
            <v>Bachelor of Science in Education, Universität Bern</v>
          </cell>
          <cell r="G79">
            <v>1</v>
          </cell>
          <cell r="H79">
            <v>15</v>
          </cell>
          <cell r="I79" t="str">
            <v>True</v>
          </cell>
          <cell r="J79" t="str">
            <v>False</v>
          </cell>
          <cell r="K79" t="str">
            <v>True</v>
          </cell>
          <cell r="L79">
            <v>180</v>
          </cell>
        </row>
        <row r="80">
          <cell r="A80">
            <v>104</v>
          </cell>
          <cell r="B80" t="str">
            <v>Philosophisch-humanwissenschaftliche Fakultät</v>
          </cell>
          <cell r="C80" t="str">
            <v>NULL</v>
          </cell>
          <cell r="D80" t="str">
            <v>Bachelor of Sc in Sport Science, Universität Bern</v>
          </cell>
          <cell r="E80" t="str">
            <v>Bachelor of Science in Sport, Universität Bern</v>
          </cell>
          <cell r="F80" t="str">
            <v>Bachelor of Sc in Sport Science, Universität Bern</v>
          </cell>
          <cell r="G80">
            <v>1</v>
          </cell>
          <cell r="H80">
            <v>15</v>
          </cell>
          <cell r="I80" t="str">
            <v>True</v>
          </cell>
          <cell r="J80" t="str">
            <v>False</v>
          </cell>
          <cell r="K80" t="str">
            <v>True</v>
          </cell>
          <cell r="L80">
            <v>180</v>
          </cell>
        </row>
        <row r="81">
          <cell r="A81">
            <v>105</v>
          </cell>
          <cell r="B81" t="str">
            <v>Philosophisch-humanwissenschaftliche Fakultät</v>
          </cell>
          <cell r="C81" t="str">
            <v>NULL</v>
          </cell>
          <cell r="D81" t="str">
            <v>Master of Science in Psychology, Universität Bern</v>
          </cell>
          <cell r="E81" t="str">
            <v>Master of Science in Psychology, Universität Bern</v>
          </cell>
          <cell r="F81" t="str">
            <v>Master of Science in Psychology, Universität Bern</v>
          </cell>
          <cell r="G81">
            <v>1</v>
          </cell>
          <cell r="H81">
            <v>25</v>
          </cell>
          <cell r="I81" t="str">
            <v>True</v>
          </cell>
          <cell r="J81" t="str">
            <v>False</v>
          </cell>
          <cell r="K81" t="str">
            <v>True</v>
          </cell>
          <cell r="L81">
            <v>120</v>
          </cell>
        </row>
        <row r="82">
          <cell r="A82">
            <v>106</v>
          </cell>
          <cell r="B82" t="str">
            <v>Philosophisch-humanwissenschaftliche Fakultät</v>
          </cell>
          <cell r="C82" t="str">
            <v>NULL</v>
          </cell>
          <cell r="D82" t="str">
            <v>Master of Science in Education, Universität Bern</v>
          </cell>
          <cell r="E82" t="str">
            <v>Master of Science in Education, Universität Bern</v>
          </cell>
          <cell r="F82" t="str">
            <v>Master of Science in Education, Universität Bern</v>
          </cell>
          <cell r="G82">
            <v>1</v>
          </cell>
          <cell r="H82">
            <v>25</v>
          </cell>
          <cell r="I82" t="str">
            <v>True</v>
          </cell>
          <cell r="J82" t="str">
            <v>False</v>
          </cell>
          <cell r="K82" t="str">
            <v>True</v>
          </cell>
          <cell r="L82">
            <v>120</v>
          </cell>
        </row>
        <row r="83">
          <cell r="A83">
            <v>107</v>
          </cell>
          <cell r="B83" t="str">
            <v>Philosophisch-humanwissenschaftliche Fakultät</v>
          </cell>
          <cell r="C83" t="str">
            <v>NULL</v>
          </cell>
          <cell r="D83" t="str">
            <v>Master of Sc in Sport Science, Universität Bern</v>
          </cell>
          <cell r="E83" t="str">
            <v>Master of Science in Sport, Universität Bern</v>
          </cell>
          <cell r="F83" t="str">
            <v>Master of Sc in Sport Science, Universität Bern</v>
          </cell>
          <cell r="G83">
            <v>1</v>
          </cell>
          <cell r="H83">
            <v>25</v>
          </cell>
          <cell r="I83" t="str">
            <v>True</v>
          </cell>
          <cell r="J83" t="str">
            <v>False</v>
          </cell>
          <cell r="K83" t="str">
            <v>True</v>
          </cell>
          <cell r="L83">
            <v>120</v>
          </cell>
        </row>
        <row r="84">
          <cell r="A84">
            <v>108</v>
          </cell>
          <cell r="B84" t="str">
            <v>Philosophisch-humanwissenschaftliche Fakultät</v>
          </cell>
          <cell r="C84" t="str">
            <v>NULL</v>
          </cell>
          <cell r="D84" t="str">
            <v>Lic. Sportwissenschaft (h)</v>
          </cell>
          <cell r="E84" t="str">
            <v>Lic. Sportwissenschaft (h)</v>
          </cell>
          <cell r="F84" t="str">
            <v>Lic. Sportwissenschaft (h)</v>
          </cell>
          <cell r="G84">
            <v>1</v>
          </cell>
          <cell r="H84">
            <v>10</v>
          </cell>
          <cell r="I84" t="str">
            <v>True</v>
          </cell>
          <cell r="J84" t="str">
            <v>False</v>
          </cell>
          <cell r="K84" t="str">
            <v>False</v>
          </cell>
          <cell r="L84">
            <v>0</v>
          </cell>
        </row>
        <row r="85">
          <cell r="A85">
            <v>109</v>
          </cell>
          <cell r="B85" t="str">
            <v>Philosophisch-humanwissenschaftliche Fakultät</v>
          </cell>
          <cell r="C85" t="str">
            <v>NULL</v>
          </cell>
          <cell r="D85" t="str">
            <v>Lic. phil.-hist. (h)</v>
          </cell>
          <cell r="E85" t="str">
            <v>Lic. phil.-hist. (h)</v>
          </cell>
          <cell r="F85" t="str">
            <v>Lic. phil.-hist. (h)</v>
          </cell>
          <cell r="G85">
            <v>1</v>
          </cell>
          <cell r="H85">
            <v>10</v>
          </cell>
          <cell r="I85" t="str">
            <v>True</v>
          </cell>
          <cell r="J85" t="str">
            <v>False</v>
          </cell>
          <cell r="K85" t="str">
            <v>False</v>
          </cell>
          <cell r="L85">
            <v>0</v>
          </cell>
        </row>
        <row r="86">
          <cell r="A86">
            <v>110</v>
          </cell>
          <cell r="B86" t="str">
            <v>Höheres Lehramt</v>
          </cell>
          <cell r="C86" t="str">
            <v>NULL</v>
          </cell>
          <cell r="D86" t="str">
            <v>Diplom HLA</v>
          </cell>
          <cell r="E86" t="str">
            <v>Diplom HLA</v>
          </cell>
          <cell r="F86" t="str">
            <v>Diplom HLA</v>
          </cell>
          <cell r="G86">
            <v>2</v>
          </cell>
          <cell r="H86">
            <v>10</v>
          </cell>
          <cell r="I86" t="str">
            <v>False</v>
          </cell>
          <cell r="J86" t="str">
            <v>False</v>
          </cell>
          <cell r="K86" t="str">
            <v>False</v>
          </cell>
          <cell r="L86">
            <v>0</v>
          </cell>
        </row>
        <row r="87">
          <cell r="A87">
            <v>111</v>
          </cell>
          <cell r="B87" t="str">
            <v>Höheres Lehramt</v>
          </cell>
          <cell r="C87" t="str">
            <v>NULL</v>
          </cell>
          <cell r="D87" t="str">
            <v>Diplom HLA + ZÖ (ab 98/99 Zertifikat)</v>
          </cell>
          <cell r="E87" t="str">
            <v>Diplom HLA + ZÖ</v>
          </cell>
          <cell r="F87" t="str">
            <v>Diplom HLA + ZÖ (ab 98/99 Zertifikat)</v>
          </cell>
          <cell r="G87">
            <v>2</v>
          </cell>
          <cell r="H87">
            <v>10</v>
          </cell>
          <cell r="I87" t="str">
            <v>False</v>
          </cell>
          <cell r="J87" t="str">
            <v>False</v>
          </cell>
          <cell r="K87" t="str">
            <v>False</v>
          </cell>
          <cell r="L87">
            <v>0</v>
          </cell>
        </row>
        <row r="88">
          <cell r="A88">
            <v>115</v>
          </cell>
          <cell r="B88" t="str">
            <v>Medizinische Fakultät</v>
          </cell>
          <cell r="C88" t="str">
            <v>Humanmedizin</v>
          </cell>
          <cell r="D88" t="str">
            <v>Bachelor of Medicine, Universität Bern</v>
          </cell>
          <cell r="E88" t="str">
            <v>Bachelor of Medicine, Univeristät Bern</v>
          </cell>
          <cell r="F88" t="str">
            <v>Bachelor of Medicine, Universität Bern</v>
          </cell>
          <cell r="G88">
            <v>1</v>
          </cell>
          <cell r="H88">
            <v>15</v>
          </cell>
          <cell r="I88" t="str">
            <v>True</v>
          </cell>
          <cell r="J88" t="str">
            <v>False</v>
          </cell>
          <cell r="K88" t="str">
            <v>True</v>
          </cell>
          <cell r="L88">
            <v>180</v>
          </cell>
        </row>
        <row r="89">
          <cell r="A89">
            <v>116</v>
          </cell>
          <cell r="B89" t="str">
            <v>Medizinische Fakultät</v>
          </cell>
          <cell r="C89" t="str">
            <v>Humanmedizin</v>
          </cell>
          <cell r="D89" t="str">
            <v>Master of Medicine, Universität Bern</v>
          </cell>
          <cell r="E89" t="str">
            <v>Master of Medicine, Univeristät Bern</v>
          </cell>
          <cell r="F89" t="str">
            <v>Master of Medicine, Universität Bern</v>
          </cell>
          <cell r="G89">
            <v>1</v>
          </cell>
          <cell r="H89">
            <v>25</v>
          </cell>
          <cell r="I89" t="str">
            <v>True</v>
          </cell>
          <cell r="J89" t="str">
            <v>False</v>
          </cell>
          <cell r="K89" t="str">
            <v>True</v>
          </cell>
          <cell r="L89">
            <v>180</v>
          </cell>
        </row>
        <row r="90">
          <cell r="A90">
            <v>117</v>
          </cell>
          <cell r="B90" t="str">
            <v>Medizinische Fakultät</v>
          </cell>
          <cell r="C90" t="str">
            <v>Zahnmedizin</v>
          </cell>
          <cell r="D90" t="str">
            <v>Bachelor of Dental Medicine, Universität Bern</v>
          </cell>
          <cell r="E90" t="str">
            <v>Bachelor of Dental Medicine, Univeristät Bern</v>
          </cell>
          <cell r="F90" t="str">
            <v>Bachelor of Dental Medicine, Universität Bern</v>
          </cell>
          <cell r="G90">
            <v>1</v>
          </cell>
          <cell r="H90">
            <v>15</v>
          </cell>
          <cell r="I90" t="str">
            <v>True</v>
          </cell>
          <cell r="J90" t="str">
            <v>False</v>
          </cell>
          <cell r="K90" t="str">
            <v>True</v>
          </cell>
          <cell r="L90">
            <v>180</v>
          </cell>
        </row>
        <row r="91">
          <cell r="A91">
            <v>118</v>
          </cell>
          <cell r="B91" t="str">
            <v>Medizinische Fakultät</v>
          </cell>
          <cell r="C91" t="str">
            <v>Zahnmedizin</v>
          </cell>
          <cell r="D91" t="str">
            <v>Master of Dental Medicine, Universität Bern</v>
          </cell>
          <cell r="E91" t="str">
            <v>Master of Dental Medicine, Univeristät Bern</v>
          </cell>
          <cell r="F91" t="str">
            <v>Master of Dental Medicine, Universität Bern</v>
          </cell>
          <cell r="G91">
            <v>1</v>
          </cell>
          <cell r="H91">
            <v>25</v>
          </cell>
          <cell r="I91" t="str">
            <v>True</v>
          </cell>
          <cell r="J91" t="str">
            <v>False</v>
          </cell>
          <cell r="K91" t="str">
            <v>True</v>
          </cell>
          <cell r="L91">
            <v>120</v>
          </cell>
        </row>
        <row r="92">
          <cell r="A92">
            <v>119</v>
          </cell>
          <cell r="B92" t="str">
            <v>Medizinische Fakultät</v>
          </cell>
          <cell r="C92" t="str">
            <v>Master In Biomedical Engineering</v>
          </cell>
          <cell r="D92" t="str">
            <v>Master in Biomedical Engineering, Universität Bern</v>
          </cell>
          <cell r="E92" t="str">
            <v>Master in Biomedical Engineering, Universität Bern</v>
          </cell>
          <cell r="F92" t="str">
            <v>Master in Biomedical Engineering, Universität Bern</v>
          </cell>
          <cell r="G92">
            <v>1</v>
          </cell>
          <cell r="H92">
            <v>25</v>
          </cell>
          <cell r="I92" t="str">
            <v>True</v>
          </cell>
          <cell r="J92" t="str">
            <v>False</v>
          </cell>
          <cell r="K92" t="str">
            <v>True</v>
          </cell>
          <cell r="L92">
            <v>120</v>
          </cell>
        </row>
        <row r="93">
          <cell r="A93">
            <v>120</v>
          </cell>
          <cell r="B93" t="str">
            <v>Medizinische Fakultät</v>
          </cell>
          <cell r="C93" t="str">
            <v>Humanmedizin</v>
          </cell>
          <cell r="D93" t="str">
            <v>Doktorat MED</v>
          </cell>
          <cell r="E93" t="str">
            <v>Doktorat MED</v>
          </cell>
          <cell r="F93" t="str">
            <v>Doktorat MED</v>
          </cell>
          <cell r="G93">
            <v>1</v>
          </cell>
          <cell r="H93">
            <v>31</v>
          </cell>
          <cell r="I93" t="str">
            <v>True</v>
          </cell>
          <cell r="J93" t="str">
            <v>True</v>
          </cell>
          <cell r="K93" t="str">
            <v>False</v>
          </cell>
          <cell r="L93">
            <v>0</v>
          </cell>
        </row>
      </sheetData>
      <sheetData sheetId="5">
        <row r="4">
          <cell r="A4">
            <v>404523101</v>
          </cell>
          <cell r="B4" t="str">
            <v>LG Sprachen Theologie</v>
          </cell>
        </row>
        <row r="5">
          <cell r="A5">
            <v>404524101</v>
          </cell>
          <cell r="B5" t="str">
            <v>LG Judaistik</v>
          </cell>
        </row>
        <row r="6">
          <cell r="A6">
            <v>404530101</v>
          </cell>
          <cell r="B6" t="str">
            <v>LG Historische Theologie</v>
          </cell>
        </row>
        <row r="7">
          <cell r="A7">
            <v>404540101</v>
          </cell>
          <cell r="B7" t="str">
            <v>LG Systematische Theologie</v>
          </cell>
        </row>
        <row r="8">
          <cell r="A8">
            <v>404550101</v>
          </cell>
          <cell r="B8" t="str">
            <v>LG Praktische Theologie</v>
          </cell>
        </row>
        <row r="9">
          <cell r="A9">
            <v>7071900101</v>
          </cell>
          <cell r="B9" t="str">
            <v>LG Religionswissenschaft</v>
          </cell>
        </row>
        <row r="10">
          <cell r="A10">
            <v>405500101</v>
          </cell>
          <cell r="B10" t="str">
            <v>LG Christkath. Theologie</v>
          </cell>
        </row>
        <row r="11">
          <cell r="A11">
            <v>600000101</v>
          </cell>
          <cell r="B11" t="str">
            <v>LG Lehrerinnen- und Lehrerbildung</v>
          </cell>
        </row>
        <row r="12">
          <cell r="A12">
            <v>606000101</v>
          </cell>
          <cell r="B12" t="str">
            <v>LG Sekundarlehramt</v>
          </cell>
        </row>
        <row r="13">
          <cell r="A13">
            <v>607000101</v>
          </cell>
          <cell r="B13" t="str">
            <v>LG Centre de form. Du Brevet sec.</v>
          </cell>
        </row>
        <row r="14">
          <cell r="A14">
            <v>608000101</v>
          </cell>
          <cell r="B14" t="str">
            <v>LG Höheres Lehramt</v>
          </cell>
        </row>
        <row r="15">
          <cell r="A15">
            <v>1100000101</v>
          </cell>
          <cell r="B15" t="str">
            <v>LG Rechtswissenschaft</v>
          </cell>
        </row>
        <row r="16">
          <cell r="A16">
            <v>1111020101</v>
          </cell>
          <cell r="B16" t="str">
            <v>LG Zivilistisches Seminar</v>
          </cell>
        </row>
        <row r="17">
          <cell r="A17">
            <v>1112000101</v>
          </cell>
          <cell r="B17" t="str">
            <v>LG Öffentliches Recht</v>
          </cell>
        </row>
        <row r="18">
          <cell r="A18">
            <v>1112500101</v>
          </cell>
          <cell r="B18" t="str">
            <v>LG Strafrecht</v>
          </cell>
        </row>
        <row r="19">
          <cell r="A19">
            <v>1113020101</v>
          </cell>
          <cell r="B19" t="str">
            <v>LG Rechtshistorisches Seminar</v>
          </cell>
        </row>
        <row r="20">
          <cell r="A20">
            <v>1500000101</v>
          </cell>
          <cell r="B20" t="str">
            <v>LG WISO Fakultät</v>
          </cell>
        </row>
        <row r="21">
          <cell r="A21">
            <v>1516020101</v>
          </cell>
          <cell r="B21" t="str">
            <v>LG Politikwissenschaften</v>
          </cell>
        </row>
        <row r="22">
          <cell r="A22">
            <v>1516000101</v>
          </cell>
          <cell r="B22" t="str">
            <v>LG Sozialwissenschaften</v>
          </cell>
        </row>
        <row r="23">
          <cell r="A23">
            <v>1516025101</v>
          </cell>
          <cell r="B23" t="str">
            <v>LG Soziologie</v>
          </cell>
        </row>
        <row r="24">
          <cell r="A24">
            <v>1516030101</v>
          </cell>
          <cell r="B24" t="str">
            <v>LG Medienwissenschaft</v>
          </cell>
        </row>
        <row r="25">
          <cell r="A25">
            <v>1516900101</v>
          </cell>
          <cell r="B25" t="str">
            <v>LG Wirtschaftswissenschaften</v>
          </cell>
        </row>
        <row r="26">
          <cell r="A26">
            <v>1517000101</v>
          </cell>
          <cell r="B26" t="str">
            <v>LG Betriebswirtschaftslehre</v>
          </cell>
        </row>
        <row r="27">
          <cell r="A27">
            <v>1518000101</v>
          </cell>
          <cell r="B27" t="str">
            <v>LG Volkswirtschaftslehre</v>
          </cell>
        </row>
        <row r="28">
          <cell r="A28">
            <v>2000000101</v>
          </cell>
          <cell r="B28" t="str">
            <v>LG Humanmedizin</v>
          </cell>
        </row>
        <row r="29">
          <cell r="A29">
            <v>2000080101</v>
          </cell>
          <cell r="B29" t="str">
            <v>LG Biomedizin</v>
          </cell>
        </row>
        <row r="30">
          <cell r="A30">
            <v>2027500101</v>
          </cell>
          <cell r="B30" t="str">
            <v>LG Pharmazie</v>
          </cell>
        </row>
        <row r="31">
          <cell r="A31">
            <v>2053000101</v>
          </cell>
          <cell r="B31" t="str">
            <v>LG Zahnmedizin</v>
          </cell>
        </row>
        <row r="32">
          <cell r="A32">
            <v>6000000101</v>
          </cell>
          <cell r="B32" t="str">
            <v>LG Veterinärmedizin</v>
          </cell>
        </row>
        <row r="33">
          <cell r="A33">
            <v>701200101</v>
          </cell>
          <cell r="B33" t="str">
            <v>LG Allgemeine Ökologie</v>
          </cell>
        </row>
        <row r="34">
          <cell r="A34">
            <v>7000010101</v>
          </cell>
          <cell r="B34" t="str">
            <v>LG Sprach u. Lit.wissenschaft</v>
          </cell>
        </row>
        <row r="35">
          <cell r="A35">
            <v>7070400101</v>
          </cell>
          <cell r="B35" t="str">
            <v>LG Geschichte und Archäologie</v>
          </cell>
        </row>
        <row r="36">
          <cell r="A36">
            <v>7000020101</v>
          </cell>
          <cell r="B36" t="str">
            <v>LG Hist. u. Kulturwissenschaft</v>
          </cell>
        </row>
        <row r="37">
          <cell r="A37">
            <v>7070700101</v>
          </cell>
          <cell r="B37" t="str">
            <v>LG Kulturwissenschaften</v>
          </cell>
        </row>
        <row r="38">
          <cell r="A38">
            <v>7070800101</v>
          </cell>
          <cell r="B38" t="str">
            <v>LG Ethnologie</v>
          </cell>
        </row>
        <row r="39">
          <cell r="A39">
            <v>7071200101</v>
          </cell>
          <cell r="B39" t="str">
            <v>LG Theaterwissenschaft</v>
          </cell>
        </row>
        <row r="40">
          <cell r="A40">
            <v>7071400101</v>
          </cell>
          <cell r="B40" t="str">
            <v>LG Kunstgeschichte</v>
          </cell>
        </row>
        <row r="41">
          <cell r="A41">
            <v>7071411101</v>
          </cell>
          <cell r="B41" t="str">
            <v>LG Neuere Kunstgeschichte</v>
          </cell>
        </row>
        <row r="42">
          <cell r="A42">
            <v>7071412101</v>
          </cell>
          <cell r="B42" t="str">
            <v>LG Ältere und mittlere Kunstgeschichte</v>
          </cell>
        </row>
        <row r="43">
          <cell r="A43">
            <v>7071413101</v>
          </cell>
          <cell r="B43" t="str">
            <v>LG Architekturgeschichte und Denkmalpflege</v>
          </cell>
        </row>
        <row r="44">
          <cell r="A44">
            <v>7071414101</v>
          </cell>
          <cell r="B44" t="str">
            <v>LG Gegenwartskunst</v>
          </cell>
        </row>
        <row r="45">
          <cell r="A45">
            <v>7071600101</v>
          </cell>
          <cell r="B45" t="str">
            <v>LG Musikwissenschaft</v>
          </cell>
        </row>
        <row r="46">
          <cell r="A46">
            <v>7071800101</v>
          </cell>
          <cell r="B46" t="str">
            <v>LG Philosophie</v>
          </cell>
        </row>
        <row r="47">
          <cell r="A47">
            <v>7071811101</v>
          </cell>
          <cell r="B47" t="str">
            <v>LG Philosophie Phil.nat.</v>
          </cell>
        </row>
        <row r="48">
          <cell r="A48">
            <v>7071812101</v>
          </cell>
          <cell r="B48" t="str">
            <v>LG Wissenschaftstheorie und-geschichte</v>
          </cell>
        </row>
        <row r="49">
          <cell r="A49">
            <v>7072200101</v>
          </cell>
          <cell r="B49" t="str">
            <v>LG Ur- und Frühgeschichte</v>
          </cell>
        </row>
        <row r="50">
          <cell r="A50">
            <v>7072400101</v>
          </cell>
          <cell r="B50" t="str">
            <v>LG Slavistik u. Baltistik</v>
          </cell>
        </row>
        <row r="51">
          <cell r="A51">
            <v>7072600101</v>
          </cell>
          <cell r="B51" t="str">
            <v>LG Anglistik</v>
          </cell>
        </row>
        <row r="52">
          <cell r="A52">
            <v>7072610101</v>
          </cell>
          <cell r="B52" t="str">
            <v>LG Anglistik: Englische Spr. und Lit.</v>
          </cell>
        </row>
        <row r="53">
          <cell r="A53">
            <v>7072611101</v>
          </cell>
          <cell r="B53" t="str">
            <v>LG Anglistik: Mod. engl.</v>
          </cell>
        </row>
        <row r="54">
          <cell r="A54">
            <v>7072613101</v>
          </cell>
          <cell r="B54" t="str">
            <v>LG Anglistik: Amerikanistik</v>
          </cell>
        </row>
        <row r="55">
          <cell r="A55">
            <v>7072614101</v>
          </cell>
          <cell r="B55" t="str">
            <v>LG Mod. engl. Linguistics</v>
          </cell>
        </row>
        <row r="56">
          <cell r="A56">
            <v>7072800101</v>
          </cell>
          <cell r="B56" t="str">
            <v>LG Klass. Philologie</v>
          </cell>
        </row>
        <row r="57">
          <cell r="A57">
            <v>7072820101</v>
          </cell>
          <cell r="B57" t="str">
            <v>LG Griechische Philologie</v>
          </cell>
        </row>
        <row r="58">
          <cell r="A58">
            <v>7072825101</v>
          </cell>
          <cell r="B58" t="str">
            <v>LG Lateinische Philologie</v>
          </cell>
        </row>
        <row r="59">
          <cell r="A59">
            <v>7073000101</v>
          </cell>
          <cell r="B59" t="str">
            <v>LG Germanistik</v>
          </cell>
        </row>
        <row r="60">
          <cell r="A60">
            <v>7073020101</v>
          </cell>
          <cell r="B60" t="str">
            <v>LG Deutsche Literaturwissenschaft</v>
          </cell>
        </row>
        <row r="61">
          <cell r="A61">
            <v>7073025101</v>
          </cell>
          <cell r="B61" t="str">
            <v>LG Germanistische Linguistik</v>
          </cell>
        </row>
        <row r="62">
          <cell r="A62">
            <v>7074000101</v>
          </cell>
          <cell r="B62" t="str">
            <v>LG Geschichte</v>
          </cell>
        </row>
        <row r="63">
          <cell r="A63">
            <v>7074010101</v>
          </cell>
          <cell r="B63" t="str">
            <v>LG Alte Gesch. u. Epigraphik</v>
          </cell>
        </row>
        <row r="64">
          <cell r="A64">
            <v>7074011101</v>
          </cell>
          <cell r="B64" t="str">
            <v>LG Mittelalt. Geschichte</v>
          </cell>
        </row>
        <row r="65">
          <cell r="A65">
            <v>7074012101</v>
          </cell>
          <cell r="B65" t="str">
            <v>LG Neuere/Neueste G.</v>
          </cell>
        </row>
        <row r="66">
          <cell r="A66">
            <v>7074013101</v>
          </cell>
          <cell r="B66" t="str">
            <v>LG Schweizergeschichte</v>
          </cell>
        </row>
        <row r="67">
          <cell r="A67">
            <v>7075000101</v>
          </cell>
          <cell r="B67" t="str">
            <v>LG Sprach.- u. Literaturw. II</v>
          </cell>
        </row>
        <row r="68">
          <cell r="A68">
            <v>7075012101</v>
          </cell>
          <cell r="B68" t="str">
            <v>LG Spanisch</v>
          </cell>
        </row>
        <row r="69">
          <cell r="A69">
            <v>7075013101</v>
          </cell>
          <cell r="B69" t="str">
            <v>LG Französische Sprachwissenschaft</v>
          </cell>
        </row>
        <row r="70">
          <cell r="A70">
            <v>7075014101</v>
          </cell>
          <cell r="B70" t="str">
            <v>LG Französische Literatur</v>
          </cell>
        </row>
        <row r="71">
          <cell r="A71">
            <v>7075015101</v>
          </cell>
          <cell r="B71" t="str">
            <v>LG Italienische Literaturwissenschaft</v>
          </cell>
        </row>
        <row r="72">
          <cell r="A72">
            <v>7075016101</v>
          </cell>
          <cell r="B72" t="str">
            <v>LG Italienische Sprachwissenschaft</v>
          </cell>
        </row>
        <row r="73">
          <cell r="A73">
            <v>7075017101</v>
          </cell>
          <cell r="B73" t="str">
            <v>LG Spanische Sprachwissenschaft</v>
          </cell>
        </row>
        <row r="74">
          <cell r="A74">
            <v>7075030101</v>
          </cell>
          <cell r="B74" t="str">
            <v>LG Französisch</v>
          </cell>
        </row>
        <row r="75">
          <cell r="A75">
            <v>7075050101</v>
          </cell>
          <cell r="B75" t="str">
            <v>LG Italienisch</v>
          </cell>
        </row>
        <row r="76">
          <cell r="A76">
            <v>7076000101</v>
          </cell>
          <cell r="B76" t="str">
            <v>LG Sprachwissenschaften I</v>
          </cell>
        </row>
        <row r="77">
          <cell r="A77">
            <v>7076010101</v>
          </cell>
          <cell r="B77" t="str">
            <v>LG Sprachw: Allgemein und Hist.vergl. S.</v>
          </cell>
        </row>
        <row r="78">
          <cell r="A78">
            <v>7076500101</v>
          </cell>
          <cell r="B78" t="str">
            <v>LG Islamw. und neu. or. Philol.</v>
          </cell>
        </row>
        <row r="79">
          <cell r="A79">
            <v>7076700101</v>
          </cell>
          <cell r="B79" t="str">
            <v>LG Archäologie</v>
          </cell>
        </row>
        <row r="80">
          <cell r="A80">
            <v>7878600101</v>
          </cell>
          <cell r="B80" t="str">
            <v>LG Psychologie</v>
          </cell>
        </row>
        <row r="81">
          <cell r="A81">
            <v>7878640101</v>
          </cell>
          <cell r="B81" t="str">
            <v>LG Arbeits- und Organisationspsychologie</v>
          </cell>
        </row>
        <row r="82">
          <cell r="A82">
            <v>7878660101</v>
          </cell>
          <cell r="B82" t="str">
            <v>LG Klinische Psychologie</v>
          </cell>
        </row>
        <row r="83">
          <cell r="A83">
            <v>78786670101</v>
          </cell>
          <cell r="B83" t="str">
            <v>LG Sozial- und Rechtspsychologie</v>
          </cell>
        </row>
        <row r="84">
          <cell r="A84">
            <v>7879100101</v>
          </cell>
          <cell r="B84" t="str">
            <v>LG Pädagogik u. Schulpäd.</v>
          </cell>
        </row>
        <row r="85">
          <cell r="A85">
            <v>7879120101</v>
          </cell>
          <cell r="B85" t="str">
            <v>LG Allg. Pädagogik</v>
          </cell>
        </row>
        <row r="86">
          <cell r="A86">
            <v>7879130101</v>
          </cell>
          <cell r="B86" t="str">
            <v>LG Pädagogische Psychologie</v>
          </cell>
        </row>
        <row r="87">
          <cell r="A87">
            <v>7879150101</v>
          </cell>
          <cell r="B87" t="str">
            <v>LG Fachdidaktik</v>
          </cell>
        </row>
        <row r="88">
          <cell r="A88">
            <v>7879600101</v>
          </cell>
          <cell r="B88" t="str">
            <v>LG Sport u. Sportwissensch.</v>
          </cell>
        </row>
        <row r="89">
          <cell r="A89">
            <v>8081000101</v>
          </cell>
          <cell r="B89" t="str">
            <v>LG Mathematik</v>
          </cell>
        </row>
        <row r="90">
          <cell r="A90">
            <v>8081500101</v>
          </cell>
          <cell r="B90" t="str">
            <v>LG Informatik und angew. Math.</v>
          </cell>
        </row>
        <row r="91">
          <cell r="A91">
            <v>8082000101</v>
          </cell>
          <cell r="B91" t="str">
            <v>LG Math. Statistik Vers.lehre</v>
          </cell>
        </row>
        <row r="92">
          <cell r="A92">
            <v>8082500101</v>
          </cell>
          <cell r="B92" t="str">
            <v>LG Astronomie</v>
          </cell>
        </row>
        <row r="93">
          <cell r="A93">
            <v>8083900101</v>
          </cell>
          <cell r="B93" t="str">
            <v>LG Physik</v>
          </cell>
        </row>
      </sheetData>
      <sheetData sheetId="6">
        <row r="4">
          <cell r="A4">
            <v>14</v>
          </cell>
          <cell r="B4" t="str">
            <v>Evangelisch-theologische Fakultät</v>
          </cell>
          <cell r="C4" t="str">
            <v>NULL</v>
          </cell>
          <cell r="D4" t="str">
            <v>Pfarrer/in ev.-theol. + ZÖ (ab 98/99 Zertifikat) a</v>
          </cell>
          <cell r="E4" t="str">
            <v>E</v>
          </cell>
        </row>
        <row r="5">
          <cell r="A5">
            <v>20</v>
          </cell>
          <cell r="B5" t="str">
            <v>Christkatholisch-theologische Fakultät</v>
          </cell>
          <cell r="C5" t="str">
            <v>NULL</v>
          </cell>
          <cell r="D5" t="str">
            <v>Pfarrer/in ck.-theol. (a)</v>
          </cell>
          <cell r="E5" t="str">
            <v>E</v>
          </cell>
        </row>
        <row r="6">
          <cell r="A6">
            <v>22</v>
          </cell>
          <cell r="B6" t="str">
            <v>Christkatholisch-theologische Fakultät</v>
          </cell>
          <cell r="C6" t="str">
            <v>NULL</v>
          </cell>
          <cell r="D6" t="str">
            <v>Pfarrer/in ck.-theol. + ZÖ (ab 98/99 Zertifikat) a</v>
          </cell>
          <cell r="E6" t="str">
            <v>E</v>
          </cell>
        </row>
        <row r="7">
          <cell r="A7">
            <v>31</v>
          </cell>
          <cell r="B7" t="str">
            <v>Rechts-und wirtschaftswiss. Fakultät</v>
          </cell>
          <cell r="C7" t="str">
            <v>Rechtswissenschaftliche Abteilung</v>
          </cell>
          <cell r="D7" t="str">
            <v>Notar (a)</v>
          </cell>
          <cell r="E7" t="str">
            <v>E</v>
          </cell>
        </row>
        <row r="8">
          <cell r="A8">
            <v>32</v>
          </cell>
          <cell r="B8" t="str">
            <v>Rechts-und wirtschaftswiss. Fakultät</v>
          </cell>
          <cell r="C8" t="str">
            <v>Rechtswissenschaftliche Abteilung</v>
          </cell>
          <cell r="D8" t="str">
            <v>Fürsprecher/in (a)</v>
          </cell>
          <cell r="E8" t="str">
            <v>E</v>
          </cell>
        </row>
        <row r="9">
          <cell r="A9">
            <v>34</v>
          </cell>
          <cell r="B9" t="str">
            <v>Rechts-und wirtschaftswiss. Fakultät</v>
          </cell>
          <cell r="C9" t="str">
            <v>Rechtswissenschaftliche Abteilung</v>
          </cell>
          <cell r="D9" t="str">
            <v>Notar/in + ZÖ (ab 98/99 Zertifikat) a</v>
          </cell>
          <cell r="E9" t="str">
            <v>E</v>
          </cell>
        </row>
        <row r="10">
          <cell r="A10">
            <v>36</v>
          </cell>
          <cell r="B10" t="str">
            <v>Rechts-und wirtschaftswiss. Fakultät</v>
          </cell>
          <cell r="C10" t="str">
            <v>Wirtschaftswissenschaftliche Abteilung</v>
          </cell>
          <cell r="D10" t="str">
            <v>Handelslehrer/in (a)</v>
          </cell>
          <cell r="E10" t="str">
            <v>E</v>
          </cell>
        </row>
        <row r="11">
          <cell r="A11">
            <v>38</v>
          </cell>
          <cell r="B11" t="str">
            <v>Rechts-und wirtschaftswiss. Fakultät</v>
          </cell>
          <cell r="C11" t="str">
            <v>Wirtschaftswissenschaftliche Abteilung</v>
          </cell>
          <cell r="D11" t="str">
            <v>Handelslehrer/in + ZÖ (ab 98/99 Zertifikat) a</v>
          </cell>
          <cell r="E11" t="str">
            <v>E</v>
          </cell>
        </row>
        <row r="12">
          <cell r="A12">
            <v>40</v>
          </cell>
          <cell r="B12" t="str">
            <v>Medizinische Fakultät</v>
          </cell>
          <cell r="D12" t="str">
            <v>Arzt, Aerztin</v>
          </cell>
          <cell r="E12" t="str">
            <v>E</v>
          </cell>
        </row>
        <row r="13">
          <cell r="A13">
            <v>41</v>
          </cell>
          <cell r="B13" t="str">
            <v>Medizinische Fakultät</v>
          </cell>
          <cell r="D13" t="str">
            <v>Zahnarzt, Zahnärztin</v>
          </cell>
          <cell r="E13" t="str">
            <v>E</v>
          </cell>
        </row>
        <row r="14">
          <cell r="A14">
            <v>42</v>
          </cell>
          <cell r="B14" t="str">
            <v>Medizinische Fakultät</v>
          </cell>
          <cell r="D14" t="str">
            <v>Apotheker/in</v>
          </cell>
          <cell r="E14" t="str">
            <v>E</v>
          </cell>
        </row>
        <row r="15">
          <cell r="A15">
            <v>43</v>
          </cell>
          <cell r="B15" t="str">
            <v>Medizinische Fakultät</v>
          </cell>
          <cell r="D15" t="str">
            <v>Arzt, Aerztin + ZÖ (ab 98/99 Zertifikat)</v>
          </cell>
          <cell r="E15" t="str">
            <v>E</v>
          </cell>
        </row>
        <row r="16">
          <cell r="A16">
            <v>44</v>
          </cell>
          <cell r="B16" t="str">
            <v>Medizinische Fakultät</v>
          </cell>
          <cell r="D16" t="str">
            <v>Zahnarzt, Zahnärztin + ZÖ (ab 98/99 Zertifikat)</v>
          </cell>
          <cell r="E16" t="str">
            <v>E</v>
          </cell>
        </row>
        <row r="17">
          <cell r="A17">
            <v>45</v>
          </cell>
          <cell r="B17" t="str">
            <v>Medizinische Fakultät</v>
          </cell>
          <cell r="D17" t="str">
            <v>Apotheker/in + ZÖ (ab 98/99 Zertifikat)</v>
          </cell>
          <cell r="E17" t="str">
            <v>E</v>
          </cell>
        </row>
        <row r="18">
          <cell r="A18">
            <v>50</v>
          </cell>
          <cell r="B18" t="str">
            <v>Veterinär-medizinische Fakultät</v>
          </cell>
          <cell r="C18" t="str">
            <v>NULL</v>
          </cell>
          <cell r="D18" t="str">
            <v>Tierarzt, Tierärztin</v>
          </cell>
          <cell r="E18" t="str">
            <v>E</v>
          </cell>
        </row>
        <row r="19">
          <cell r="A19">
            <v>51</v>
          </cell>
          <cell r="B19" t="str">
            <v>Veterinär-medizinische Fakultät</v>
          </cell>
          <cell r="C19" t="str">
            <v>NULL</v>
          </cell>
          <cell r="D19" t="str">
            <v>Tierarzt, Tierärztin + ZÖ (ab 98/99 Zertifikat)</v>
          </cell>
          <cell r="E19" t="str">
            <v>E</v>
          </cell>
        </row>
        <row r="20">
          <cell r="A20">
            <v>63</v>
          </cell>
          <cell r="B20" t="str">
            <v>Philosophisch-historische Fakultät</v>
          </cell>
          <cell r="C20" t="str">
            <v>NULL</v>
          </cell>
          <cell r="D20" t="str">
            <v>Erziehungsberater/in</v>
          </cell>
          <cell r="E20" t="str">
            <v>E</v>
          </cell>
        </row>
        <row r="21">
          <cell r="A21">
            <v>67</v>
          </cell>
          <cell r="B21" t="str">
            <v>Philosophisch-historische Fakultät</v>
          </cell>
          <cell r="C21" t="str">
            <v>NULL</v>
          </cell>
          <cell r="D21" t="str">
            <v>Erziehungsberater/in + ZÖ (ab 98/99 Zertifikat)</v>
          </cell>
          <cell r="E21" t="str">
            <v>E</v>
          </cell>
        </row>
        <row r="22">
          <cell r="A22">
            <v>75</v>
          </cell>
          <cell r="B22" t="str">
            <v>Philosophisch-naturwissensch. Fakultät</v>
          </cell>
          <cell r="C22" t="str">
            <v>Pharmazie</v>
          </cell>
          <cell r="D22" t="str">
            <v>Apotheker/in</v>
          </cell>
          <cell r="E22" t="str">
            <v>E</v>
          </cell>
        </row>
        <row r="23">
          <cell r="A23">
            <v>80</v>
          </cell>
          <cell r="B23" t="str">
            <v>Sekundarlehramt</v>
          </cell>
          <cell r="C23" t="str">
            <v>Sekundarlehramt I (PHIL HIST)</v>
          </cell>
          <cell r="D23" t="str">
            <v>SLA HIST</v>
          </cell>
          <cell r="E23" t="str">
            <v>E</v>
          </cell>
        </row>
        <row r="24">
          <cell r="A24">
            <v>81</v>
          </cell>
          <cell r="B24" t="str">
            <v>Sekundarlehramt</v>
          </cell>
          <cell r="C24" t="str">
            <v>Sekundarlehramt I (PHIL HIST)</v>
          </cell>
          <cell r="D24" t="str">
            <v>SLA HIST + ZÖ (ab 98/99 Zertifikat)</v>
          </cell>
          <cell r="E24" t="str">
            <v>E</v>
          </cell>
        </row>
        <row r="25">
          <cell r="A25">
            <v>82</v>
          </cell>
          <cell r="B25" t="str">
            <v>Sekundarlehramt</v>
          </cell>
          <cell r="C25" t="str">
            <v>Sekundarlehramt II (PHIL NAT)</v>
          </cell>
          <cell r="D25" t="str">
            <v>SLA NAT</v>
          </cell>
          <cell r="E25" t="str">
            <v>E</v>
          </cell>
        </row>
        <row r="26">
          <cell r="A26">
            <v>83</v>
          </cell>
          <cell r="B26" t="str">
            <v>Sekundarlehramt</v>
          </cell>
          <cell r="C26" t="str">
            <v>Sekundarlehramt II (PHIL NAT)</v>
          </cell>
          <cell r="D26" t="str">
            <v>SLA NAT + ZÖ (ab 98/99 Zertifikat)</v>
          </cell>
          <cell r="E26" t="str">
            <v>E</v>
          </cell>
        </row>
        <row r="27">
          <cell r="A27">
            <v>84</v>
          </cell>
          <cell r="B27" t="str">
            <v>Sekundarlehramt</v>
          </cell>
          <cell r="C27" t="str">
            <v>Sekundarlehramt I (PHIL HIST)</v>
          </cell>
          <cell r="D27" t="str">
            <v>SLA HIST Fachpatent</v>
          </cell>
          <cell r="E27" t="str">
            <v>E</v>
          </cell>
        </row>
        <row r="28">
          <cell r="A28">
            <v>85</v>
          </cell>
          <cell r="B28" t="str">
            <v>Sekundarlehramt</v>
          </cell>
          <cell r="C28" t="str">
            <v>Sekundarlehramt II (PHIL NAT)</v>
          </cell>
          <cell r="D28" t="str">
            <v>SLA NAT Fachpatent</v>
          </cell>
          <cell r="E28" t="str">
            <v>E</v>
          </cell>
        </row>
        <row r="29">
          <cell r="A29">
            <v>86</v>
          </cell>
          <cell r="B29" t="str">
            <v>Sekundarlehramt</v>
          </cell>
          <cell r="C29" t="str">
            <v>Sekundarlehramt I (PHIL HIST)</v>
          </cell>
          <cell r="D29" t="str">
            <v>SLA HIST Fachpatent + ZÖ (ab 98/99 Zertifikat)</v>
          </cell>
          <cell r="E29" t="str">
            <v>E</v>
          </cell>
        </row>
        <row r="30">
          <cell r="A30">
            <v>87</v>
          </cell>
          <cell r="B30" t="str">
            <v>Sekundarlehramt</v>
          </cell>
          <cell r="C30" t="str">
            <v>Sekundarlehramt II (PHIL NAT)</v>
          </cell>
          <cell r="D30" t="str">
            <v>SLA NAT Fachpatent + ZÖ (ab 98/99 Zertifikat)</v>
          </cell>
          <cell r="E30" t="str">
            <v>E</v>
          </cell>
        </row>
        <row r="31">
          <cell r="A31">
            <v>90</v>
          </cell>
          <cell r="B31" t="str">
            <v>Institut für Sport und Sportwissenschaft</v>
          </cell>
          <cell r="C31" t="str">
            <v>NULL</v>
          </cell>
          <cell r="D31" t="str">
            <v>Turnlehrer/in</v>
          </cell>
          <cell r="E31" t="str">
            <v>E</v>
          </cell>
        </row>
        <row r="32">
          <cell r="A32">
            <v>91</v>
          </cell>
          <cell r="B32" t="str">
            <v>Philosophisch-humanwissenschaftliche Fakultät</v>
          </cell>
          <cell r="C32" t="str">
            <v>NULL</v>
          </cell>
          <cell r="D32" t="str">
            <v>Turnlehrer/in (h)</v>
          </cell>
          <cell r="E32" t="str">
            <v>E</v>
          </cell>
        </row>
        <row r="33">
          <cell r="A33">
            <v>92</v>
          </cell>
          <cell r="B33" t="str">
            <v>Institut für Sport und Sportwissenschaft</v>
          </cell>
          <cell r="C33" t="str">
            <v>NULL</v>
          </cell>
          <cell r="D33" t="str">
            <v>Turnlehrer/in + HLA</v>
          </cell>
          <cell r="E33" t="str">
            <v>E</v>
          </cell>
        </row>
        <row r="34">
          <cell r="A34">
            <v>93</v>
          </cell>
          <cell r="B34" t="str">
            <v>Institut für Sport und Sportwissenschaft</v>
          </cell>
          <cell r="C34" t="str">
            <v>NULL</v>
          </cell>
          <cell r="D34" t="str">
            <v>Turnlehr/in + ZÖ (ab 98/99 Zertifikat)</v>
          </cell>
          <cell r="E34" t="str">
            <v>E</v>
          </cell>
        </row>
        <row r="35">
          <cell r="A35">
            <v>95</v>
          </cell>
          <cell r="B35" t="str">
            <v>Institut für Sport und Sportwissenschaft</v>
          </cell>
          <cell r="C35" t="str">
            <v>NULL</v>
          </cell>
          <cell r="D35" t="str">
            <v>Turnlehrer/in + HLA + ZÖ (ab 98/99 Zertifikat)</v>
          </cell>
          <cell r="E35" t="str">
            <v>E</v>
          </cell>
        </row>
        <row r="36">
          <cell r="A36">
            <v>96</v>
          </cell>
          <cell r="B36" t="str">
            <v>Institut für Sport und Sportwissenschaft</v>
          </cell>
          <cell r="C36" t="str">
            <v>NULL</v>
          </cell>
          <cell r="D36" t="str">
            <v>Turnlehrer/in + FP SLA/BES</v>
          </cell>
          <cell r="E36" t="str">
            <v>E</v>
          </cell>
        </row>
        <row r="37">
          <cell r="A37">
            <v>97</v>
          </cell>
          <cell r="B37" t="str">
            <v>Institut für Sport und Sportwissenschaft</v>
          </cell>
          <cell r="C37" t="str">
            <v>NULL</v>
          </cell>
          <cell r="D37" t="str">
            <v>Turnlehrer/in + FP SLA/BES + ZÖ (ab 98/99 Zertifik</v>
          </cell>
          <cell r="E37" t="str">
            <v>E</v>
          </cell>
        </row>
        <row r="38">
          <cell r="A38">
            <v>100</v>
          </cell>
          <cell r="B38" t="str">
            <v>Brevet d'enseignement secondaire</v>
          </cell>
          <cell r="C38" t="str">
            <v>NULL</v>
          </cell>
          <cell r="D38" t="str">
            <v>Brevet d'enseignement</v>
          </cell>
          <cell r="E38" t="str">
            <v>E</v>
          </cell>
        </row>
        <row r="39">
          <cell r="A39">
            <v>101</v>
          </cell>
          <cell r="B39" t="str">
            <v>Brevet d'enseignement secondaire</v>
          </cell>
          <cell r="C39" t="str">
            <v>NULL</v>
          </cell>
          <cell r="D39" t="str">
            <v>Brevet d'einsegnement + ZÖ (ab 98/99 Zertifikat)</v>
          </cell>
          <cell r="E39" t="str">
            <v>E</v>
          </cell>
        </row>
        <row r="40">
          <cell r="A40">
            <v>110</v>
          </cell>
          <cell r="B40" t="str">
            <v>Höheres Lehramt</v>
          </cell>
          <cell r="C40" t="str">
            <v>NULL</v>
          </cell>
          <cell r="D40" t="str">
            <v>Diplom HLA</v>
          </cell>
          <cell r="E40" t="str">
            <v>E</v>
          </cell>
        </row>
        <row r="41">
          <cell r="A41">
            <v>111</v>
          </cell>
          <cell r="B41" t="str">
            <v>Höheres Lehramt</v>
          </cell>
          <cell r="C41" t="str">
            <v>NULL</v>
          </cell>
          <cell r="D41" t="str">
            <v>Diplom HLA + ZÖ (ab 98/99 Zertifikat)</v>
          </cell>
          <cell r="E41" t="str">
            <v>E</v>
          </cell>
        </row>
        <row r="42">
          <cell r="A42">
            <v>140</v>
          </cell>
          <cell r="B42" t="str">
            <v>Kindergarten und untere Klassen der Primarstufe</v>
          </cell>
          <cell r="C42" t="str">
            <v>NULL</v>
          </cell>
          <cell r="D42" t="str">
            <v>Diplom LLB KGU</v>
          </cell>
          <cell r="E42" t="str">
            <v>E</v>
          </cell>
        </row>
        <row r="43">
          <cell r="A43">
            <v>141</v>
          </cell>
          <cell r="B43" t="str">
            <v>Obere Klassen der Primarstufe</v>
          </cell>
          <cell r="C43" t="str">
            <v>NULL</v>
          </cell>
          <cell r="D43" t="str">
            <v>Diplom LLB OP</v>
          </cell>
          <cell r="E43" t="str">
            <v>E</v>
          </cell>
        </row>
        <row r="44">
          <cell r="A44">
            <v>142</v>
          </cell>
          <cell r="B44" t="str">
            <v>Sekundarstufe 1</v>
          </cell>
          <cell r="C44" t="str">
            <v>NULL</v>
          </cell>
          <cell r="D44" t="str">
            <v>Diplom LLB S1</v>
          </cell>
          <cell r="E44" t="str">
            <v>E</v>
          </cell>
        </row>
        <row r="45">
          <cell r="A45">
            <v>143</v>
          </cell>
          <cell r="B45" t="str">
            <v>Sekundarstufe 1</v>
          </cell>
          <cell r="C45" t="str">
            <v>NULL</v>
          </cell>
          <cell r="D45" t="str">
            <v>Diplom LLB S1 Fachdiplom</v>
          </cell>
          <cell r="E45" t="str">
            <v>E</v>
          </cell>
        </row>
        <row r="46">
          <cell r="A46">
            <v>144</v>
          </cell>
          <cell r="B46" t="str">
            <v>Sekundarstufe 1</v>
          </cell>
          <cell r="C46" t="str">
            <v>NULL</v>
          </cell>
          <cell r="D46" t="str">
            <v>Diplom LLB S1 Zusatzdiplom</v>
          </cell>
          <cell r="E46" t="str">
            <v>E</v>
          </cell>
        </row>
        <row r="47">
          <cell r="A47">
            <v>310</v>
          </cell>
          <cell r="B47" t="str">
            <v>Theologische Fakultät</v>
          </cell>
          <cell r="C47" t="str">
            <v>NULL</v>
          </cell>
          <cell r="D47" t="str">
            <v>Pfarrer/in ev.-theol.</v>
          </cell>
          <cell r="E47" t="str">
            <v>E</v>
          </cell>
        </row>
        <row r="48">
          <cell r="A48">
            <v>315</v>
          </cell>
          <cell r="B48" t="str">
            <v>Theologische Fakultät</v>
          </cell>
          <cell r="C48" t="str">
            <v>NULL</v>
          </cell>
          <cell r="D48" t="str">
            <v>Pfarrer/in RSP99</v>
          </cell>
          <cell r="E48" t="str">
            <v>E</v>
          </cell>
        </row>
        <row r="49">
          <cell r="A49">
            <v>320</v>
          </cell>
          <cell r="B49" t="str">
            <v>Theologische Fakultät</v>
          </cell>
          <cell r="C49" t="str">
            <v>NULL</v>
          </cell>
          <cell r="D49" t="str">
            <v>Pfarrer/in ck.-theol.</v>
          </cell>
          <cell r="E49" t="str">
            <v>E</v>
          </cell>
        </row>
        <row r="50">
          <cell r="A50">
            <v>331</v>
          </cell>
          <cell r="B50" t="str">
            <v>Rechtswissenschaftliche Fakultät</v>
          </cell>
          <cell r="C50" t="str">
            <v>NULL</v>
          </cell>
          <cell r="D50" t="str">
            <v>Notar</v>
          </cell>
          <cell r="E50" t="str">
            <v>E</v>
          </cell>
        </row>
        <row r="51">
          <cell r="A51">
            <v>332</v>
          </cell>
          <cell r="B51" t="str">
            <v>Rechtswissenschaftliche Fakultät</v>
          </cell>
          <cell r="C51" t="str">
            <v>NULL</v>
          </cell>
          <cell r="D51" t="str">
            <v>Anwalt/Anwältin</v>
          </cell>
          <cell r="E51" t="str">
            <v>E</v>
          </cell>
        </row>
        <row r="52">
          <cell r="A52">
            <v>334</v>
          </cell>
          <cell r="B52" t="str">
            <v>Rechtswissenschaftliche Fakultät</v>
          </cell>
          <cell r="C52" t="str">
            <v>NULL</v>
          </cell>
          <cell r="D52" t="str">
            <v>Notar/in + ZÖ (ab 98/99 Zertifikat)</v>
          </cell>
          <cell r="E52" t="str">
            <v>E</v>
          </cell>
        </row>
        <row r="53">
          <cell r="A53">
            <v>336</v>
          </cell>
          <cell r="B53" t="str">
            <v>Wirtschafts- und Sozialwissenschaftliche Fakultät</v>
          </cell>
          <cell r="C53" t="str">
            <v>NULL</v>
          </cell>
          <cell r="D53" t="str">
            <v>Handelslehrer/in</v>
          </cell>
          <cell r="E53" t="str">
            <v>E</v>
          </cell>
        </row>
        <row r="54">
          <cell r="A54">
            <v>338</v>
          </cell>
          <cell r="B54" t="str">
            <v>Wirtschafts- und Sozialwissenschaftliche Fakultät</v>
          </cell>
          <cell r="C54" t="str">
            <v>NULL</v>
          </cell>
          <cell r="D54" t="str">
            <v>Handelslehrer/in + ZÖ (ab 98/99 Zertifikat)</v>
          </cell>
          <cell r="E54" t="str">
            <v>E</v>
          </cell>
        </row>
        <row r="55">
          <cell r="A55">
            <v>460</v>
          </cell>
          <cell r="B55" t="str">
            <v>IKAÖ</v>
          </cell>
          <cell r="C55" t="str">
            <v>NULL</v>
          </cell>
          <cell r="D55" t="str">
            <v>Weiterbildung IKAÖ</v>
          </cell>
          <cell r="E55" t="str">
            <v>E</v>
          </cell>
        </row>
        <row r="56">
          <cell r="A56">
            <v>667</v>
          </cell>
          <cell r="B56" t="str">
            <v>IKAÖ</v>
          </cell>
          <cell r="C56" t="str">
            <v>NULL</v>
          </cell>
          <cell r="D56" t="str">
            <v>CAS Nachhaltige Entwicklung</v>
          </cell>
          <cell r="E56" t="str">
            <v>E</v>
          </cell>
        </row>
        <row r="57">
          <cell r="A57">
            <v>800</v>
          </cell>
          <cell r="B57" t="str">
            <v>Medizinische Fakultät</v>
          </cell>
          <cell r="C57" t="str">
            <v>NULL</v>
          </cell>
          <cell r="D57" t="str">
            <v>Mobilitätsstudium med.</v>
          </cell>
          <cell r="E57" t="str">
            <v>E</v>
          </cell>
        </row>
        <row r="58">
          <cell r="A58">
            <v>801</v>
          </cell>
          <cell r="B58" t="str">
            <v>Veterinär-medizinische Fakultät</v>
          </cell>
          <cell r="C58" t="str">
            <v>NULL</v>
          </cell>
          <cell r="D58" t="str">
            <v>Mobilitätsstudium vetsuisse</v>
          </cell>
          <cell r="E58" t="str">
            <v>E</v>
          </cell>
        </row>
        <row r="59">
          <cell r="A59">
            <v>802</v>
          </cell>
          <cell r="B59" t="str">
            <v>Philosophisch-historische Fakultät</v>
          </cell>
          <cell r="C59" t="str">
            <v>NULL</v>
          </cell>
          <cell r="D59" t="str">
            <v>Mobilitätsstudium phil. hist.</v>
          </cell>
          <cell r="E59" t="str">
            <v>E</v>
          </cell>
        </row>
        <row r="60">
          <cell r="A60">
            <v>803</v>
          </cell>
          <cell r="B60" t="str">
            <v>Philosophisch-naturwissensch. Fakultät</v>
          </cell>
          <cell r="C60" t="str">
            <v>NULL</v>
          </cell>
          <cell r="D60" t="str">
            <v>Mobilitätsstudium phil. nat.</v>
          </cell>
          <cell r="E60" t="str">
            <v>E</v>
          </cell>
        </row>
        <row r="61">
          <cell r="A61">
            <v>804</v>
          </cell>
          <cell r="B61" t="str">
            <v>IKAÖ</v>
          </cell>
          <cell r="C61" t="str">
            <v>NULL</v>
          </cell>
          <cell r="D61" t="str">
            <v>Mobilitätsstudium IKAÖ</v>
          </cell>
          <cell r="E61" t="str">
            <v>E</v>
          </cell>
        </row>
        <row r="62">
          <cell r="A62">
            <v>805</v>
          </cell>
          <cell r="B62" t="str">
            <v>Theologische Fakultät</v>
          </cell>
          <cell r="C62" t="str">
            <v>NULL</v>
          </cell>
          <cell r="D62" t="str">
            <v>Mobilitätsstudium Theol</v>
          </cell>
          <cell r="E62" t="str">
            <v>E</v>
          </cell>
        </row>
        <row r="63">
          <cell r="A63">
            <v>806</v>
          </cell>
          <cell r="B63" t="str">
            <v>Rechtswissenschaftliche Fakultät</v>
          </cell>
          <cell r="C63" t="str">
            <v>NULL</v>
          </cell>
          <cell r="D63" t="str">
            <v>Mobilitätsstudium Rw</v>
          </cell>
          <cell r="E63" t="str">
            <v>E</v>
          </cell>
        </row>
        <row r="64">
          <cell r="A64">
            <v>807</v>
          </cell>
          <cell r="B64" t="str">
            <v>Philosophisch-humanwissenschaftliche Fakultät</v>
          </cell>
          <cell r="C64" t="str">
            <v>NULL</v>
          </cell>
          <cell r="D64" t="str">
            <v>Mobilitätsstudium phil. hum.</v>
          </cell>
          <cell r="E64" t="str">
            <v>E</v>
          </cell>
        </row>
        <row r="65">
          <cell r="A65">
            <v>808</v>
          </cell>
          <cell r="B65" t="str">
            <v>Interfakultär</v>
          </cell>
          <cell r="C65" t="str">
            <v>NULL</v>
          </cell>
          <cell r="D65" t="str">
            <v>Mobilitätsstudium Interfak</v>
          </cell>
          <cell r="E65" t="str">
            <v>E</v>
          </cell>
        </row>
        <row r="66">
          <cell r="A66">
            <v>809</v>
          </cell>
          <cell r="B66" t="str">
            <v>Wirtschafts- und Sozialwissenschaftliche Fakultät</v>
          </cell>
          <cell r="C66" t="str">
            <v>NULL</v>
          </cell>
          <cell r="D66" t="str">
            <v>Mobilitätsstudium WISO</v>
          </cell>
          <cell r="E66" t="str">
            <v>E</v>
          </cell>
        </row>
      </sheetData>
      <sheetData sheetId="7">
        <row r="4">
          <cell r="A4">
            <v>15</v>
          </cell>
          <cell r="B4" t="str">
            <v>Bachelor</v>
          </cell>
        </row>
        <row r="5">
          <cell r="A5">
            <v>16</v>
          </cell>
          <cell r="B5" t="str">
            <v>BA-Klinik</v>
          </cell>
        </row>
        <row r="6">
          <cell r="A6">
            <v>20</v>
          </cell>
          <cell r="B6" t="str">
            <v>Staatsexamen</v>
          </cell>
        </row>
        <row r="7">
          <cell r="A7">
            <v>25</v>
          </cell>
          <cell r="B7" t="str">
            <v>Master</v>
          </cell>
        </row>
        <row r="8">
          <cell r="A8">
            <v>31</v>
          </cell>
          <cell r="B8" t="str">
            <v>Doktorat</v>
          </cell>
        </row>
        <row r="9">
          <cell r="A9">
            <v>33</v>
          </cell>
          <cell r="B9" t="str">
            <v>MAS &gt; 60 ECTS</v>
          </cell>
        </row>
        <row r="10">
          <cell r="A10">
            <v>34</v>
          </cell>
          <cell r="B10" t="str">
            <v>CAS/DAS</v>
          </cell>
          <cell r="C10" t="str">
            <v>nicht beim BFS vorhanden</v>
          </cell>
        </row>
        <row r="11">
          <cell r="A11">
            <v>35</v>
          </cell>
          <cell r="B11" t="str">
            <v>Ergänzung &gt;60 ECTS</v>
          </cell>
        </row>
        <row r="12">
          <cell r="A12">
            <v>39</v>
          </cell>
          <cell r="B12" t="str">
            <v>Weiterbildung &lt;60 ECTS</v>
          </cell>
        </row>
      </sheetData>
      <sheetData sheetId="8">
        <row r="4">
          <cell r="A4">
            <v>40</v>
          </cell>
          <cell r="B4" t="str">
            <v>Bachelor of Business Administration BBA</v>
          </cell>
          <cell r="C4">
            <v>15</v>
          </cell>
          <cell r="D4">
            <v>0</v>
          </cell>
          <cell r="E4" t="str">
            <v>True</v>
          </cell>
          <cell r="F4" t="str">
            <v>Bachelor</v>
          </cell>
          <cell r="G4">
            <v>15</v>
          </cell>
          <cell r="H4" t="str">
            <v>Bachelor</v>
          </cell>
        </row>
        <row r="5">
          <cell r="A5">
            <v>45</v>
          </cell>
          <cell r="B5" t="str">
            <v>Bachelor of Law BLaw Uni Bern</v>
          </cell>
          <cell r="C5">
            <v>15</v>
          </cell>
          <cell r="D5">
            <v>0</v>
          </cell>
          <cell r="E5" t="str">
            <v>True</v>
          </cell>
          <cell r="F5" t="str">
            <v>Bachelor</v>
          </cell>
          <cell r="G5">
            <v>15</v>
          </cell>
          <cell r="H5" t="str">
            <v>Bachelor</v>
          </cell>
        </row>
        <row r="6">
          <cell r="A6">
            <v>47</v>
          </cell>
          <cell r="B6" t="str">
            <v>BSc in Business Administration</v>
          </cell>
          <cell r="C6">
            <v>15</v>
          </cell>
          <cell r="D6">
            <v>0</v>
          </cell>
          <cell r="E6" t="str">
            <v>True</v>
          </cell>
          <cell r="F6" t="str">
            <v>Bachelor</v>
          </cell>
          <cell r="G6">
            <v>15</v>
          </cell>
          <cell r="H6" t="str">
            <v>Bachelor</v>
          </cell>
        </row>
        <row r="7">
          <cell r="A7">
            <v>48</v>
          </cell>
          <cell r="B7" t="str">
            <v>BSc in Chemie und Molekulare Wissenschaf</v>
          </cell>
          <cell r="C7">
            <v>15</v>
          </cell>
          <cell r="D7">
            <v>0</v>
          </cell>
          <cell r="E7" t="str">
            <v>True</v>
          </cell>
          <cell r="F7" t="str">
            <v>Bachelor</v>
          </cell>
          <cell r="G7">
            <v>15</v>
          </cell>
          <cell r="H7" t="str">
            <v>Bachelor</v>
          </cell>
        </row>
        <row r="8">
          <cell r="A8">
            <v>50</v>
          </cell>
          <cell r="B8" t="str">
            <v>BSc in Biochemie und Molekurarbiologie</v>
          </cell>
          <cell r="C8">
            <v>15</v>
          </cell>
          <cell r="D8">
            <v>0</v>
          </cell>
          <cell r="E8" t="str">
            <v>True</v>
          </cell>
          <cell r="F8" t="str">
            <v>Bachelor</v>
          </cell>
          <cell r="G8">
            <v>15</v>
          </cell>
          <cell r="H8" t="str">
            <v>Bachelor</v>
          </cell>
        </row>
        <row r="9">
          <cell r="A9">
            <v>52</v>
          </cell>
          <cell r="B9" t="str">
            <v>BSc in Computer Science</v>
          </cell>
          <cell r="C9">
            <v>15</v>
          </cell>
          <cell r="D9">
            <v>0</v>
          </cell>
          <cell r="E9" t="str">
            <v>True</v>
          </cell>
          <cell r="F9" t="str">
            <v>Bachelor</v>
          </cell>
          <cell r="G9">
            <v>15</v>
          </cell>
          <cell r="H9" t="str">
            <v>Bachelor</v>
          </cell>
        </row>
        <row r="10">
          <cell r="A10">
            <v>54</v>
          </cell>
          <cell r="B10" t="str">
            <v>BSc Uni Bern in Erdwissenschaften BeNeFr</v>
          </cell>
          <cell r="C10">
            <v>15</v>
          </cell>
          <cell r="D10">
            <v>0</v>
          </cell>
          <cell r="E10" t="str">
            <v>True</v>
          </cell>
          <cell r="F10" t="str">
            <v>Bachelor</v>
          </cell>
          <cell r="G10">
            <v>15</v>
          </cell>
          <cell r="H10" t="str">
            <v>Bachelor</v>
          </cell>
        </row>
        <row r="11">
          <cell r="A11">
            <v>58</v>
          </cell>
          <cell r="B11" t="str">
            <v>BSc in Economics</v>
          </cell>
          <cell r="C11">
            <v>15</v>
          </cell>
          <cell r="D11">
            <v>0</v>
          </cell>
          <cell r="E11" t="str">
            <v>True</v>
          </cell>
          <cell r="F11" t="str">
            <v>Bachelor</v>
          </cell>
          <cell r="G11">
            <v>15</v>
          </cell>
          <cell r="H11" t="str">
            <v>Bachelor</v>
          </cell>
        </row>
        <row r="12">
          <cell r="A12">
            <v>63</v>
          </cell>
          <cell r="B12" t="str">
            <v>BSc in Geographie</v>
          </cell>
          <cell r="C12">
            <v>15</v>
          </cell>
          <cell r="D12">
            <v>0</v>
          </cell>
          <cell r="E12" t="str">
            <v>True</v>
          </cell>
          <cell r="F12" t="str">
            <v>Bachelor</v>
          </cell>
          <cell r="G12">
            <v>15</v>
          </cell>
          <cell r="H12" t="str">
            <v>Bachelor</v>
          </cell>
        </row>
        <row r="13">
          <cell r="A13">
            <v>65</v>
          </cell>
          <cell r="B13" t="str">
            <v>BSc in Biology</v>
          </cell>
          <cell r="C13">
            <v>15</v>
          </cell>
          <cell r="D13">
            <v>0</v>
          </cell>
          <cell r="E13" t="str">
            <v>True</v>
          </cell>
          <cell r="F13" t="str">
            <v>Bachelor</v>
          </cell>
          <cell r="G13">
            <v>15</v>
          </cell>
          <cell r="H13" t="str">
            <v>Bachelor</v>
          </cell>
        </row>
        <row r="14">
          <cell r="A14">
            <v>67</v>
          </cell>
          <cell r="B14" t="str">
            <v>BSc in Mathematics</v>
          </cell>
          <cell r="C14">
            <v>15</v>
          </cell>
          <cell r="D14">
            <v>0</v>
          </cell>
          <cell r="E14" t="str">
            <v>True</v>
          </cell>
          <cell r="F14" t="str">
            <v>Bachelor</v>
          </cell>
          <cell r="G14">
            <v>15</v>
          </cell>
          <cell r="H14" t="str">
            <v>Bachelor</v>
          </cell>
        </row>
        <row r="15">
          <cell r="A15">
            <v>70</v>
          </cell>
          <cell r="B15" t="str">
            <v>Bachelor of Arts Phil.-hist.</v>
          </cell>
          <cell r="C15">
            <v>15</v>
          </cell>
          <cell r="D15">
            <v>0</v>
          </cell>
          <cell r="E15" t="str">
            <v>True</v>
          </cell>
          <cell r="F15" t="str">
            <v>Bachelor</v>
          </cell>
          <cell r="G15">
            <v>15</v>
          </cell>
          <cell r="H15" t="str">
            <v>Bachelor</v>
          </cell>
        </row>
        <row r="16">
          <cell r="A16">
            <v>71</v>
          </cell>
          <cell r="B16" t="str">
            <v>BSc in Philosophy and Sciences NAT</v>
          </cell>
          <cell r="C16">
            <v>15</v>
          </cell>
          <cell r="D16">
            <v>0</v>
          </cell>
          <cell r="E16" t="str">
            <v>True</v>
          </cell>
          <cell r="F16" t="str">
            <v>Bachelor</v>
          </cell>
          <cell r="G16">
            <v>15</v>
          </cell>
          <cell r="H16" t="str">
            <v>Bachelor</v>
          </cell>
        </row>
        <row r="17">
          <cell r="A17">
            <v>73</v>
          </cell>
          <cell r="B17" t="str">
            <v>BSc in Physik</v>
          </cell>
          <cell r="C17">
            <v>15</v>
          </cell>
          <cell r="D17">
            <v>0</v>
          </cell>
          <cell r="E17" t="str">
            <v>True</v>
          </cell>
          <cell r="F17" t="str">
            <v>Bachelor</v>
          </cell>
          <cell r="G17">
            <v>15</v>
          </cell>
          <cell r="H17" t="str">
            <v>Bachelor</v>
          </cell>
        </row>
        <row r="18">
          <cell r="A18">
            <v>80</v>
          </cell>
          <cell r="B18" t="str">
            <v>Bachelor of Science Phil.-nat.</v>
          </cell>
          <cell r="C18">
            <v>15</v>
          </cell>
          <cell r="D18">
            <v>0</v>
          </cell>
          <cell r="E18" t="str">
            <v>True</v>
          </cell>
          <cell r="F18" t="str">
            <v>Bachelor</v>
          </cell>
          <cell r="G18">
            <v>15</v>
          </cell>
          <cell r="H18" t="str">
            <v>Bachelor</v>
          </cell>
        </row>
        <row r="19">
          <cell r="A19">
            <v>150</v>
          </cell>
          <cell r="B19" t="str">
            <v>Bachelor of Theology</v>
          </cell>
          <cell r="C19">
            <v>15</v>
          </cell>
          <cell r="D19">
            <v>0</v>
          </cell>
          <cell r="E19" t="str">
            <v>True</v>
          </cell>
          <cell r="F19" t="str">
            <v>Bachelor</v>
          </cell>
          <cell r="G19">
            <v>15</v>
          </cell>
          <cell r="H19" t="str">
            <v>Bachelor</v>
          </cell>
        </row>
        <row r="20">
          <cell r="A20">
            <v>160</v>
          </cell>
          <cell r="B20" t="str">
            <v>Bachelor of Science Phil.-hum.</v>
          </cell>
          <cell r="C20">
            <v>15</v>
          </cell>
          <cell r="D20">
            <v>0</v>
          </cell>
          <cell r="E20" t="str">
            <v>True</v>
          </cell>
          <cell r="F20" t="str">
            <v>Bachelor</v>
          </cell>
          <cell r="G20">
            <v>15</v>
          </cell>
          <cell r="H20" t="str">
            <v>Bachelor</v>
          </cell>
        </row>
        <row r="21">
          <cell r="A21">
            <v>162</v>
          </cell>
          <cell r="B21" t="str">
            <v>Bachelor of Arts in Political Sience</v>
          </cell>
          <cell r="C21">
            <v>15</v>
          </cell>
          <cell r="D21">
            <v>0</v>
          </cell>
          <cell r="E21" t="str">
            <v>True</v>
          </cell>
          <cell r="F21" t="str">
            <v>Bachelor</v>
          </cell>
          <cell r="G21">
            <v>15</v>
          </cell>
          <cell r="H21" t="str">
            <v>Bachelor</v>
          </cell>
        </row>
        <row r="22">
          <cell r="A22">
            <v>164</v>
          </cell>
          <cell r="B22" t="str">
            <v>Bachelor of Arts in Sociology</v>
          </cell>
          <cell r="C22">
            <v>15</v>
          </cell>
          <cell r="D22">
            <v>0</v>
          </cell>
          <cell r="E22" t="str">
            <v>True</v>
          </cell>
          <cell r="F22" t="str">
            <v>Bachelor</v>
          </cell>
          <cell r="G22">
            <v>15</v>
          </cell>
          <cell r="H22" t="str">
            <v>Bachelor</v>
          </cell>
        </row>
        <row r="23">
          <cell r="A23">
            <v>170</v>
          </cell>
          <cell r="B23" t="str">
            <v>Bachelor of Science in Psychology</v>
          </cell>
          <cell r="C23">
            <v>15</v>
          </cell>
          <cell r="D23">
            <v>0</v>
          </cell>
          <cell r="E23" t="str">
            <v>True</v>
          </cell>
          <cell r="F23" t="str">
            <v>Bachelor</v>
          </cell>
          <cell r="G23">
            <v>15</v>
          </cell>
          <cell r="H23" t="str">
            <v>Bachelor</v>
          </cell>
        </row>
        <row r="24">
          <cell r="A24">
            <v>172</v>
          </cell>
          <cell r="B24" t="str">
            <v>Bachelor of Science in Sport Science</v>
          </cell>
          <cell r="C24">
            <v>15</v>
          </cell>
          <cell r="D24">
            <v>0</v>
          </cell>
          <cell r="E24" t="str">
            <v>True</v>
          </cell>
          <cell r="F24" t="str">
            <v>Bachelor</v>
          </cell>
          <cell r="G24">
            <v>15</v>
          </cell>
          <cell r="H24" t="str">
            <v>Bachelor</v>
          </cell>
        </row>
        <row r="25">
          <cell r="A25">
            <v>174</v>
          </cell>
          <cell r="B25" t="str">
            <v>Bachelor of Science in Education</v>
          </cell>
          <cell r="C25">
            <v>15</v>
          </cell>
          <cell r="D25">
            <v>0</v>
          </cell>
          <cell r="E25" t="str">
            <v>True</v>
          </cell>
          <cell r="F25" t="str">
            <v>Bachelor</v>
          </cell>
          <cell r="G25">
            <v>15</v>
          </cell>
          <cell r="H25" t="str">
            <v>Bachelor</v>
          </cell>
        </row>
        <row r="26">
          <cell r="A26">
            <v>1</v>
          </cell>
          <cell r="B26" t="str">
            <v>Lic. ev-theol.</v>
          </cell>
          <cell r="C26">
            <v>20</v>
          </cell>
          <cell r="D26">
            <v>0</v>
          </cell>
          <cell r="E26" t="str">
            <v>True</v>
          </cell>
          <cell r="F26" t="str">
            <v>Lizentiat/Diplom</v>
          </cell>
          <cell r="G26">
            <v>20</v>
          </cell>
          <cell r="H26" t="str">
            <v>Staatsexamen</v>
          </cell>
        </row>
        <row r="27">
          <cell r="A27">
            <v>6</v>
          </cell>
          <cell r="B27" t="str">
            <v>Lic. iur.</v>
          </cell>
          <cell r="C27">
            <v>20</v>
          </cell>
          <cell r="D27">
            <v>0</v>
          </cell>
          <cell r="E27" t="str">
            <v>True</v>
          </cell>
          <cell r="F27" t="str">
            <v>Lizentiat/Diplom</v>
          </cell>
          <cell r="G27">
            <v>20</v>
          </cell>
          <cell r="H27" t="str">
            <v>Staatsexamen</v>
          </cell>
        </row>
        <row r="28">
          <cell r="A28">
            <v>10</v>
          </cell>
          <cell r="B28" t="str">
            <v>Lic. rer. pol.</v>
          </cell>
          <cell r="C28">
            <v>20</v>
          </cell>
          <cell r="D28">
            <v>0</v>
          </cell>
          <cell r="E28" t="str">
            <v>True</v>
          </cell>
          <cell r="F28" t="str">
            <v>Lizentiat/Diplom</v>
          </cell>
          <cell r="G28">
            <v>20</v>
          </cell>
          <cell r="H28" t="str">
            <v>Staatsexamen</v>
          </cell>
        </row>
        <row r="29">
          <cell r="A29">
            <v>12</v>
          </cell>
          <cell r="B29" t="str">
            <v>Handelslehrer/in</v>
          </cell>
          <cell r="C29">
            <v>20</v>
          </cell>
          <cell r="D29">
            <v>0</v>
          </cell>
          <cell r="E29" t="str">
            <v>True</v>
          </cell>
          <cell r="F29" t="str">
            <v>Lizentiat/Diplom</v>
          </cell>
          <cell r="G29">
            <v>20</v>
          </cell>
          <cell r="H29" t="str">
            <v>Staatsexamen</v>
          </cell>
        </row>
        <row r="30">
          <cell r="A30">
            <v>13</v>
          </cell>
          <cell r="B30" t="str">
            <v>Arzt/Ärztin</v>
          </cell>
          <cell r="C30">
            <v>20</v>
          </cell>
          <cell r="D30">
            <v>30</v>
          </cell>
          <cell r="E30" t="str">
            <v>True</v>
          </cell>
          <cell r="F30" t="str">
            <v>Lizentiat/Diplom</v>
          </cell>
          <cell r="G30">
            <v>20</v>
          </cell>
          <cell r="H30" t="str">
            <v>Staatsexamen</v>
          </cell>
        </row>
        <row r="31">
          <cell r="A31">
            <v>15</v>
          </cell>
          <cell r="B31" t="str">
            <v>Zahnarzt/-Ärztin</v>
          </cell>
          <cell r="C31">
            <v>20</v>
          </cell>
          <cell r="D31">
            <v>30</v>
          </cell>
          <cell r="E31" t="str">
            <v>True</v>
          </cell>
          <cell r="F31" t="str">
            <v>Lizentiat/Diplom</v>
          </cell>
          <cell r="G31">
            <v>20</v>
          </cell>
          <cell r="H31" t="str">
            <v>Staatsexamen</v>
          </cell>
        </row>
        <row r="32">
          <cell r="A32">
            <v>17</v>
          </cell>
          <cell r="B32" t="str">
            <v>Apotheker/in</v>
          </cell>
          <cell r="C32">
            <v>20</v>
          </cell>
          <cell r="D32">
            <v>30</v>
          </cell>
          <cell r="E32" t="str">
            <v>True</v>
          </cell>
          <cell r="F32" t="str">
            <v>Lizentiat/Diplom</v>
          </cell>
          <cell r="G32">
            <v>20</v>
          </cell>
          <cell r="H32" t="str">
            <v>Staatsexamen</v>
          </cell>
        </row>
        <row r="33">
          <cell r="A33">
            <v>19</v>
          </cell>
          <cell r="B33" t="str">
            <v>Tierarzt/-Ärztin</v>
          </cell>
          <cell r="C33">
            <v>20</v>
          </cell>
          <cell r="D33">
            <v>30</v>
          </cell>
          <cell r="E33" t="str">
            <v>True</v>
          </cell>
          <cell r="F33" t="str">
            <v>Lizentiat/Diplom</v>
          </cell>
          <cell r="G33">
            <v>20</v>
          </cell>
          <cell r="H33" t="str">
            <v>Staatsexamen</v>
          </cell>
        </row>
        <row r="34">
          <cell r="A34">
            <v>21</v>
          </cell>
          <cell r="B34" t="str">
            <v>Lic. phil.-hist.</v>
          </cell>
          <cell r="C34">
            <v>20</v>
          </cell>
          <cell r="D34">
            <v>0</v>
          </cell>
          <cell r="E34" t="str">
            <v>True</v>
          </cell>
          <cell r="F34" t="str">
            <v>Lizentiat/Diplom</v>
          </cell>
          <cell r="G34">
            <v>20</v>
          </cell>
          <cell r="H34" t="str">
            <v>Staatsexamen</v>
          </cell>
        </row>
        <row r="35">
          <cell r="A35">
            <v>23</v>
          </cell>
          <cell r="B35" t="str">
            <v>Dipl. phil.-nat.</v>
          </cell>
          <cell r="C35">
            <v>20</v>
          </cell>
          <cell r="D35">
            <v>0</v>
          </cell>
          <cell r="E35" t="str">
            <v>True</v>
          </cell>
          <cell r="F35" t="str">
            <v>Lizentiat/Diplom</v>
          </cell>
          <cell r="G35">
            <v>20</v>
          </cell>
          <cell r="H35" t="str">
            <v>Staatsexamen</v>
          </cell>
        </row>
        <row r="36">
          <cell r="A36">
            <v>29</v>
          </cell>
          <cell r="B36" t="str">
            <v>Lic.rer.soc.</v>
          </cell>
          <cell r="C36">
            <v>20</v>
          </cell>
          <cell r="D36">
            <v>0</v>
          </cell>
          <cell r="E36" t="str">
            <v>True</v>
          </cell>
          <cell r="F36" t="str">
            <v>Lizentiat/Diplom</v>
          </cell>
          <cell r="G36">
            <v>20</v>
          </cell>
          <cell r="H36" t="str">
            <v>Staatsexamen</v>
          </cell>
        </row>
        <row r="37">
          <cell r="A37">
            <v>33</v>
          </cell>
          <cell r="B37" t="str">
            <v>Lic. Sportwissenschaft</v>
          </cell>
          <cell r="C37">
            <v>20</v>
          </cell>
          <cell r="D37">
            <v>0</v>
          </cell>
          <cell r="E37" t="str">
            <v>True</v>
          </cell>
          <cell r="F37" t="str">
            <v>Lizentiat/Diplom</v>
          </cell>
          <cell r="G37">
            <v>20</v>
          </cell>
          <cell r="H37" t="str">
            <v>Staatsexamen</v>
          </cell>
        </row>
        <row r="38">
          <cell r="A38">
            <v>42</v>
          </cell>
          <cell r="B38" t="str">
            <v>Lic.rer.oec.</v>
          </cell>
          <cell r="C38">
            <v>20</v>
          </cell>
          <cell r="D38">
            <v>0</v>
          </cell>
          <cell r="E38" t="str">
            <v>True</v>
          </cell>
          <cell r="F38" t="str">
            <v>Lizentiat/Diplom</v>
          </cell>
          <cell r="G38">
            <v>20</v>
          </cell>
          <cell r="H38" t="str">
            <v>Staatsexamen</v>
          </cell>
        </row>
        <row r="39">
          <cell r="A39">
            <v>56</v>
          </cell>
          <cell r="B39" t="str">
            <v>Lic.sc.theol.</v>
          </cell>
          <cell r="C39">
            <v>20</v>
          </cell>
          <cell r="D39">
            <v>0</v>
          </cell>
          <cell r="E39" t="str">
            <v>True</v>
          </cell>
          <cell r="F39" t="str">
            <v>Lizentiat/Diplom</v>
          </cell>
          <cell r="G39">
            <v>20</v>
          </cell>
          <cell r="H39" t="str">
            <v>Staatsexamen</v>
          </cell>
        </row>
        <row r="40">
          <cell r="A40">
            <v>61</v>
          </cell>
          <cell r="B40" t="str">
            <v>Lic. phil.</v>
          </cell>
          <cell r="C40">
            <v>20</v>
          </cell>
          <cell r="D40">
            <v>0</v>
          </cell>
          <cell r="E40" t="str">
            <v>True</v>
          </cell>
          <cell r="F40" t="str">
            <v>Lizentiat/Diplom</v>
          </cell>
          <cell r="G40">
            <v>20</v>
          </cell>
          <cell r="H40" t="str">
            <v>Staatsexamen</v>
          </cell>
        </row>
        <row r="41">
          <cell r="A41">
            <v>99</v>
          </cell>
          <cell r="B41" t="str">
            <v>unbekannt</v>
          </cell>
          <cell r="C41">
            <v>20</v>
          </cell>
          <cell r="D41">
            <v>0</v>
          </cell>
          <cell r="E41" t="str">
            <v>True</v>
          </cell>
          <cell r="F41" t="str">
            <v>Lizentiat/Diplom</v>
          </cell>
          <cell r="G41">
            <v>20</v>
          </cell>
          <cell r="H41" t="str">
            <v>Staatsexamen</v>
          </cell>
        </row>
        <row r="42">
          <cell r="A42">
            <v>152</v>
          </cell>
          <cell r="B42" t="str">
            <v>Lic. Theol. ck.</v>
          </cell>
          <cell r="C42">
            <v>20</v>
          </cell>
          <cell r="D42">
            <v>0</v>
          </cell>
          <cell r="E42" t="str">
            <v>True</v>
          </cell>
          <cell r="F42" t="str">
            <v>Lizentiat/Diplom</v>
          </cell>
          <cell r="G42">
            <v>20</v>
          </cell>
          <cell r="H42" t="str">
            <v>Staatsexamen</v>
          </cell>
        </row>
        <row r="43">
          <cell r="A43">
            <v>41</v>
          </cell>
          <cell r="B43" t="str">
            <v>MSc in Business Administration</v>
          </cell>
          <cell r="C43">
            <v>25</v>
          </cell>
          <cell r="D43">
            <v>0</v>
          </cell>
          <cell r="E43" t="str">
            <v>True</v>
          </cell>
          <cell r="F43" t="str">
            <v>Master</v>
          </cell>
          <cell r="G43">
            <v>25</v>
          </cell>
          <cell r="H43" t="str">
            <v>Master</v>
          </cell>
        </row>
        <row r="44">
          <cell r="A44">
            <v>46</v>
          </cell>
          <cell r="B44" t="str">
            <v>Master of Law MLaw Uni Bern</v>
          </cell>
          <cell r="C44">
            <v>25</v>
          </cell>
          <cell r="D44">
            <v>0</v>
          </cell>
          <cell r="E44" t="str">
            <v>True</v>
          </cell>
          <cell r="F44" t="str">
            <v>Master</v>
          </cell>
          <cell r="G44">
            <v>25</v>
          </cell>
          <cell r="H44" t="str">
            <v>Master</v>
          </cell>
        </row>
        <row r="45">
          <cell r="A45">
            <v>49</v>
          </cell>
          <cell r="B45" t="str">
            <v>MSc in Molekulare Wissenschaften</v>
          </cell>
          <cell r="C45">
            <v>25</v>
          </cell>
          <cell r="D45">
            <v>0</v>
          </cell>
          <cell r="E45" t="str">
            <v>True</v>
          </cell>
          <cell r="F45" t="str">
            <v>Master</v>
          </cell>
          <cell r="G45">
            <v>25</v>
          </cell>
          <cell r="H45" t="str">
            <v>Master</v>
          </cell>
        </row>
        <row r="46">
          <cell r="A46">
            <v>51</v>
          </cell>
          <cell r="B46" t="str">
            <v>MSc in Biochemie und Molekurarbiologie</v>
          </cell>
          <cell r="C46">
            <v>25</v>
          </cell>
          <cell r="D46">
            <v>0</v>
          </cell>
          <cell r="E46" t="str">
            <v>True</v>
          </cell>
          <cell r="F46" t="str">
            <v>Master</v>
          </cell>
          <cell r="G46">
            <v>25</v>
          </cell>
          <cell r="H46" t="str">
            <v>Master</v>
          </cell>
        </row>
        <row r="47">
          <cell r="A47">
            <v>53</v>
          </cell>
          <cell r="B47" t="str">
            <v>MSc in Computer Science</v>
          </cell>
          <cell r="C47">
            <v>25</v>
          </cell>
          <cell r="D47">
            <v>0</v>
          </cell>
          <cell r="E47" t="str">
            <v>True</v>
          </cell>
          <cell r="F47" t="str">
            <v>Master</v>
          </cell>
          <cell r="G47">
            <v>25</v>
          </cell>
          <cell r="H47" t="str">
            <v>Master</v>
          </cell>
        </row>
        <row r="48">
          <cell r="A48">
            <v>55</v>
          </cell>
          <cell r="B48" t="str">
            <v>MSc Uni Bern in Erdwissenschaften BeNeFr</v>
          </cell>
          <cell r="C48">
            <v>25</v>
          </cell>
          <cell r="D48">
            <v>0</v>
          </cell>
          <cell r="E48" t="str">
            <v>True</v>
          </cell>
          <cell r="F48" t="str">
            <v>Master</v>
          </cell>
          <cell r="G48">
            <v>25</v>
          </cell>
          <cell r="H48" t="str">
            <v>Master</v>
          </cell>
        </row>
        <row r="49">
          <cell r="A49">
            <v>59</v>
          </cell>
          <cell r="B49" t="str">
            <v>MSc in Economics</v>
          </cell>
          <cell r="C49">
            <v>25</v>
          </cell>
          <cell r="D49">
            <v>0</v>
          </cell>
          <cell r="E49" t="str">
            <v>True</v>
          </cell>
          <cell r="F49" t="str">
            <v>Master</v>
          </cell>
          <cell r="G49">
            <v>25</v>
          </cell>
          <cell r="H49" t="str">
            <v>Master</v>
          </cell>
        </row>
        <row r="50">
          <cell r="A50">
            <v>60</v>
          </cell>
          <cell r="B50" t="str">
            <v>Master of Business Administration (MBA)</v>
          </cell>
          <cell r="C50">
            <v>25</v>
          </cell>
          <cell r="D50">
            <v>0</v>
          </cell>
          <cell r="E50" t="str">
            <v>True</v>
          </cell>
          <cell r="F50" t="str">
            <v>Master</v>
          </cell>
          <cell r="G50">
            <v>25</v>
          </cell>
          <cell r="H50" t="str">
            <v>Master</v>
          </cell>
        </row>
        <row r="51">
          <cell r="A51">
            <v>64</v>
          </cell>
          <cell r="B51" t="str">
            <v>MSc in Geographie</v>
          </cell>
          <cell r="C51">
            <v>25</v>
          </cell>
          <cell r="D51">
            <v>0</v>
          </cell>
          <cell r="E51" t="str">
            <v>True</v>
          </cell>
          <cell r="F51" t="str">
            <v>Master</v>
          </cell>
          <cell r="G51">
            <v>25</v>
          </cell>
          <cell r="H51" t="str">
            <v>Master</v>
          </cell>
        </row>
        <row r="52">
          <cell r="A52">
            <v>66</v>
          </cell>
          <cell r="B52" t="str">
            <v>MSc in Ecology and Evolution</v>
          </cell>
          <cell r="C52">
            <v>25</v>
          </cell>
          <cell r="D52">
            <v>0</v>
          </cell>
          <cell r="E52" t="str">
            <v>True</v>
          </cell>
          <cell r="F52" t="str">
            <v>Master</v>
          </cell>
          <cell r="G52">
            <v>25</v>
          </cell>
          <cell r="H52" t="str">
            <v>Master</v>
          </cell>
        </row>
        <row r="53">
          <cell r="A53">
            <v>68</v>
          </cell>
          <cell r="B53" t="str">
            <v>MSc in Mathematics</v>
          </cell>
          <cell r="C53">
            <v>25</v>
          </cell>
          <cell r="D53">
            <v>0</v>
          </cell>
          <cell r="E53" t="str">
            <v>True</v>
          </cell>
          <cell r="F53" t="str">
            <v>Master</v>
          </cell>
          <cell r="G53">
            <v>25</v>
          </cell>
          <cell r="H53" t="str">
            <v>Master</v>
          </cell>
        </row>
        <row r="54">
          <cell r="A54">
            <v>69</v>
          </cell>
          <cell r="B54" t="str">
            <v>Master of Arts Phil.-hist.</v>
          </cell>
          <cell r="C54">
            <v>25</v>
          </cell>
          <cell r="D54">
            <v>0</v>
          </cell>
          <cell r="E54" t="str">
            <v>True</v>
          </cell>
          <cell r="F54" t="str">
            <v>Master</v>
          </cell>
          <cell r="G54">
            <v>25</v>
          </cell>
          <cell r="H54" t="str">
            <v>Master</v>
          </cell>
        </row>
        <row r="55">
          <cell r="A55">
            <v>72</v>
          </cell>
          <cell r="B55" t="str">
            <v>MSc in Philosophy and History Nat</v>
          </cell>
          <cell r="C55">
            <v>25</v>
          </cell>
          <cell r="D55">
            <v>0</v>
          </cell>
          <cell r="E55" t="str">
            <v>True</v>
          </cell>
          <cell r="F55" t="str">
            <v>Master</v>
          </cell>
          <cell r="G55">
            <v>25</v>
          </cell>
          <cell r="H55" t="str">
            <v>Master</v>
          </cell>
        </row>
        <row r="56">
          <cell r="A56">
            <v>74</v>
          </cell>
          <cell r="B56" t="str">
            <v>MSc in Physik</v>
          </cell>
          <cell r="C56">
            <v>25</v>
          </cell>
          <cell r="D56">
            <v>0</v>
          </cell>
          <cell r="E56" t="str">
            <v>True</v>
          </cell>
          <cell r="F56" t="str">
            <v>Master</v>
          </cell>
          <cell r="G56">
            <v>25</v>
          </cell>
          <cell r="H56" t="str">
            <v>Master</v>
          </cell>
        </row>
        <row r="57">
          <cell r="A57">
            <v>75</v>
          </cell>
          <cell r="B57" t="str">
            <v>MSc in Climate Science</v>
          </cell>
          <cell r="C57">
            <v>25</v>
          </cell>
          <cell r="D57">
            <v>0</v>
          </cell>
          <cell r="E57" t="str">
            <v>True</v>
          </cell>
          <cell r="F57" t="str">
            <v>Master</v>
          </cell>
          <cell r="G57">
            <v>25</v>
          </cell>
          <cell r="H57" t="str">
            <v>Master</v>
          </cell>
        </row>
        <row r="58">
          <cell r="A58">
            <v>81</v>
          </cell>
          <cell r="B58" t="str">
            <v>Master of Science Phil.-nat.</v>
          </cell>
          <cell r="C58">
            <v>25</v>
          </cell>
          <cell r="D58">
            <v>0</v>
          </cell>
          <cell r="E58" t="str">
            <v>True</v>
          </cell>
          <cell r="F58" t="str">
            <v>Master</v>
          </cell>
          <cell r="G58">
            <v>25</v>
          </cell>
          <cell r="H58" t="str">
            <v>Master</v>
          </cell>
        </row>
        <row r="59">
          <cell r="A59">
            <v>151</v>
          </cell>
          <cell r="B59" t="str">
            <v>Master of Theology</v>
          </cell>
          <cell r="C59">
            <v>25</v>
          </cell>
          <cell r="D59">
            <v>0</v>
          </cell>
          <cell r="E59" t="str">
            <v>True</v>
          </cell>
          <cell r="F59" t="str">
            <v>Master</v>
          </cell>
          <cell r="G59">
            <v>25</v>
          </cell>
          <cell r="H59" t="str">
            <v>Master</v>
          </cell>
        </row>
        <row r="60">
          <cell r="A60">
            <v>161</v>
          </cell>
          <cell r="B60" t="str">
            <v>Master of Science Phil.-hum.</v>
          </cell>
          <cell r="C60">
            <v>25</v>
          </cell>
          <cell r="D60">
            <v>0</v>
          </cell>
          <cell r="E60" t="str">
            <v>True</v>
          </cell>
          <cell r="F60" t="str">
            <v>Master</v>
          </cell>
          <cell r="G60">
            <v>25</v>
          </cell>
          <cell r="H60" t="str">
            <v>Master</v>
          </cell>
        </row>
        <row r="61">
          <cell r="A61">
            <v>163</v>
          </cell>
          <cell r="B61" t="str">
            <v>Master of Arts in Political Science</v>
          </cell>
          <cell r="C61">
            <v>25</v>
          </cell>
          <cell r="D61">
            <v>0</v>
          </cell>
          <cell r="E61" t="str">
            <v>True</v>
          </cell>
          <cell r="F61" t="str">
            <v>Master</v>
          </cell>
          <cell r="G61">
            <v>25</v>
          </cell>
          <cell r="H61" t="str">
            <v>Master</v>
          </cell>
        </row>
        <row r="62">
          <cell r="A62">
            <v>165</v>
          </cell>
          <cell r="B62" t="str">
            <v>Master of Arts in Sociology</v>
          </cell>
          <cell r="C62">
            <v>25</v>
          </cell>
          <cell r="D62">
            <v>0</v>
          </cell>
          <cell r="E62" t="str">
            <v>True</v>
          </cell>
          <cell r="F62" t="str">
            <v>Master</v>
          </cell>
          <cell r="G62">
            <v>25</v>
          </cell>
          <cell r="H62" t="str">
            <v>Master</v>
          </cell>
        </row>
        <row r="63">
          <cell r="A63">
            <v>171</v>
          </cell>
          <cell r="B63" t="str">
            <v>Master of Science in Psychology</v>
          </cell>
          <cell r="C63">
            <v>25</v>
          </cell>
          <cell r="D63">
            <v>0</v>
          </cell>
          <cell r="E63" t="str">
            <v>True</v>
          </cell>
          <cell r="F63" t="str">
            <v>Master</v>
          </cell>
          <cell r="G63">
            <v>25</v>
          </cell>
          <cell r="H63" t="str">
            <v>Master</v>
          </cell>
        </row>
        <row r="64">
          <cell r="A64">
            <v>173</v>
          </cell>
          <cell r="B64" t="str">
            <v>Master of Science in Sport Science</v>
          </cell>
          <cell r="C64">
            <v>25</v>
          </cell>
          <cell r="D64">
            <v>0</v>
          </cell>
          <cell r="E64" t="str">
            <v>True</v>
          </cell>
          <cell r="F64" t="str">
            <v>Master</v>
          </cell>
          <cell r="G64">
            <v>25</v>
          </cell>
          <cell r="H64" t="str">
            <v>Master</v>
          </cell>
        </row>
        <row r="65">
          <cell r="A65">
            <v>175</v>
          </cell>
          <cell r="B65" t="str">
            <v>Master of Science in Education</v>
          </cell>
          <cell r="C65">
            <v>25</v>
          </cell>
          <cell r="D65">
            <v>0</v>
          </cell>
          <cell r="E65" t="str">
            <v>True</v>
          </cell>
          <cell r="F65" t="str">
            <v>Master</v>
          </cell>
          <cell r="G65">
            <v>25</v>
          </cell>
          <cell r="H65" t="str">
            <v>Master</v>
          </cell>
        </row>
        <row r="66">
          <cell r="A66">
            <v>183</v>
          </cell>
          <cell r="B66" t="str">
            <v>MSc in Biomedical Engineering</v>
          </cell>
          <cell r="C66">
            <v>25</v>
          </cell>
          <cell r="D66">
            <v>0</v>
          </cell>
          <cell r="E66" t="str">
            <v>True</v>
          </cell>
          <cell r="F66" t="str">
            <v>Master</v>
          </cell>
          <cell r="G66">
            <v>25</v>
          </cell>
          <cell r="H66" t="str">
            <v>Master</v>
          </cell>
        </row>
        <row r="67">
          <cell r="A67">
            <v>28</v>
          </cell>
          <cell r="B67" t="str">
            <v>Nachdiplomstudium NDS</v>
          </cell>
          <cell r="C67">
            <v>33</v>
          </cell>
          <cell r="D67">
            <v>0</v>
          </cell>
          <cell r="E67" t="str">
            <v>True</v>
          </cell>
          <cell r="F67" t="str">
            <v>universitäre Weiterbildung KWB &gt;60 ECTS (MAS)</v>
          </cell>
          <cell r="G67">
            <v>33</v>
          </cell>
          <cell r="H67" t="str">
            <v>MAS &gt; 60 ECTS</v>
          </cell>
          <cell r="I67" t="str">
            <v>geändert</v>
          </cell>
        </row>
        <row r="68">
          <cell r="A68">
            <v>44</v>
          </cell>
          <cell r="B68" t="str">
            <v>Diplom LLB S1 Zusatzdiplom</v>
          </cell>
          <cell r="C68">
            <v>50</v>
          </cell>
          <cell r="D68">
            <v>0</v>
          </cell>
          <cell r="E68" t="str">
            <v>True</v>
          </cell>
          <cell r="F68" t="str">
            <v>berufsorientiertes, akademisches Abschlussexamen universitär</v>
          </cell>
          <cell r="G68">
            <v>35</v>
          </cell>
          <cell r="H68" t="str">
            <v>Ergänzung &gt;60 ECTS</v>
          </cell>
          <cell r="I68" t="str">
            <v>geändert</v>
          </cell>
        </row>
        <row r="69">
          <cell r="A69">
            <v>57</v>
          </cell>
          <cell r="B69" t="str">
            <v>Weiterbildung ck-theol.</v>
          </cell>
          <cell r="C69">
            <v>10</v>
          </cell>
          <cell r="D69">
            <v>0</v>
          </cell>
          <cell r="E69" t="str">
            <v>True</v>
          </cell>
          <cell r="F69" t="str">
            <v>Abschlussexamen ohne akademischen Grad</v>
          </cell>
          <cell r="G69">
            <v>39</v>
          </cell>
          <cell r="H69" t="str">
            <v>Weiterbildung &lt;60 ECTS</v>
          </cell>
          <cell r="I69" t="str">
            <v>geändert</v>
          </cell>
        </row>
        <row r="70">
          <cell r="A70">
            <v>100</v>
          </cell>
          <cell r="B70" t="str">
            <v>MAS in Theological Education MASTE</v>
          </cell>
          <cell r="C70">
            <v>33</v>
          </cell>
          <cell r="D70">
            <v>0</v>
          </cell>
          <cell r="E70" t="str">
            <v>True</v>
          </cell>
          <cell r="F70" t="str">
            <v>universitäre Weiterbildung KWB &gt;60 ECTS (MAS)</v>
          </cell>
          <cell r="G70">
            <v>33</v>
          </cell>
          <cell r="H70" t="str">
            <v>MAS &gt; 60 ECTS</v>
          </cell>
        </row>
        <row r="71">
          <cell r="A71">
            <v>101</v>
          </cell>
          <cell r="B71" t="str">
            <v>MAS in Psychology MASP-CC&amp;HRM</v>
          </cell>
          <cell r="C71">
            <v>33</v>
          </cell>
          <cell r="D71">
            <v>0</v>
          </cell>
          <cell r="E71" t="str">
            <v>True</v>
          </cell>
          <cell r="F71" t="str">
            <v>universitäre Weiterbildung KWB &gt;60 ECTS (MAS)</v>
          </cell>
          <cell r="G71">
            <v>33</v>
          </cell>
          <cell r="H71" t="str">
            <v>MAS &gt; 60 ECTS</v>
          </cell>
        </row>
        <row r="72">
          <cell r="A72">
            <v>102</v>
          </cell>
          <cell r="B72" t="str">
            <v>Ex. Master of Public Administration MPA</v>
          </cell>
          <cell r="C72">
            <v>33</v>
          </cell>
          <cell r="D72">
            <v>0</v>
          </cell>
          <cell r="E72" t="str">
            <v>True</v>
          </cell>
          <cell r="F72" t="str">
            <v>universitäre Weiterbildung KWB &gt;60 ECTS (MAS)</v>
          </cell>
          <cell r="G72">
            <v>33</v>
          </cell>
          <cell r="H72" t="str">
            <v>MAS &gt; 60 ECTS</v>
          </cell>
        </row>
        <row r="73">
          <cell r="A73">
            <v>103</v>
          </cell>
          <cell r="B73" t="str">
            <v>Legum Magister/Magistra LL.M.</v>
          </cell>
          <cell r="C73">
            <v>33</v>
          </cell>
          <cell r="D73">
            <v>0</v>
          </cell>
          <cell r="E73" t="str">
            <v>True</v>
          </cell>
          <cell r="F73" t="str">
            <v>universitäre Weiterbildung KWB &gt;60 ECTS (MAS)</v>
          </cell>
          <cell r="G73">
            <v>33</v>
          </cell>
          <cell r="H73" t="str">
            <v>MAS &gt; 60 ECTS</v>
          </cell>
        </row>
        <row r="74">
          <cell r="A74">
            <v>104</v>
          </cell>
          <cell r="B74" t="str">
            <v>MAS in Criminology LL.M.</v>
          </cell>
          <cell r="C74">
            <v>33</v>
          </cell>
          <cell r="D74">
            <v>0</v>
          </cell>
          <cell r="E74" t="str">
            <v>True</v>
          </cell>
          <cell r="F74" t="str">
            <v>universitäre Weiterbildung KWB &gt;60 ECTS (MAS)</v>
          </cell>
          <cell r="G74">
            <v>33</v>
          </cell>
          <cell r="H74" t="str">
            <v>MAS &gt; 60 ECTS</v>
          </cell>
        </row>
        <row r="75">
          <cell r="A75">
            <v>105</v>
          </cell>
          <cell r="B75" t="str">
            <v>MAS in International Criminal Law LL.M.</v>
          </cell>
          <cell r="C75">
            <v>33</v>
          </cell>
          <cell r="D75">
            <v>0</v>
          </cell>
          <cell r="E75" t="str">
            <v>True</v>
          </cell>
          <cell r="F75" t="str">
            <v>universitäre Weiterbildung KWB &gt;60 ECTS (MAS)</v>
          </cell>
          <cell r="G75">
            <v>33</v>
          </cell>
          <cell r="H75" t="str">
            <v>MAS &gt; 60 ECTS</v>
          </cell>
        </row>
        <row r="76">
          <cell r="A76">
            <v>106</v>
          </cell>
          <cell r="B76" t="str">
            <v>MAS in Psychology of Law</v>
          </cell>
          <cell r="C76">
            <v>33</v>
          </cell>
          <cell r="D76">
            <v>0</v>
          </cell>
          <cell r="E76" t="str">
            <v>True</v>
          </cell>
          <cell r="F76" t="str">
            <v>universitäre Weiterbildung KWB &gt;60 ECTS (MAS)</v>
          </cell>
          <cell r="G76">
            <v>33</v>
          </cell>
          <cell r="H76" t="str">
            <v>MAS &gt; 60 ECTS</v>
          </cell>
        </row>
        <row r="77">
          <cell r="A77">
            <v>107</v>
          </cell>
          <cell r="B77" t="str">
            <v>Master of Health Administration MHA</v>
          </cell>
          <cell r="C77">
            <v>33</v>
          </cell>
          <cell r="D77">
            <v>0</v>
          </cell>
          <cell r="E77" t="str">
            <v>True</v>
          </cell>
          <cell r="F77" t="str">
            <v>universitäre Weiterbildung KWB &gt;60 ECTS (MAS)</v>
          </cell>
          <cell r="G77">
            <v>33</v>
          </cell>
          <cell r="H77" t="str">
            <v>MAS &gt; 60 ECTS</v>
          </cell>
        </row>
        <row r="78">
          <cell r="A78">
            <v>108</v>
          </cell>
          <cell r="B78" t="str">
            <v>Master of Public Health SP Gesundheitsök</v>
          </cell>
          <cell r="C78">
            <v>33</v>
          </cell>
          <cell r="D78">
            <v>0</v>
          </cell>
          <cell r="E78" t="str">
            <v>True</v>
          </cell>
          <cell r="F78" t="str">
            <v>universitäre Weiterbildung KWB &gt;60 ECTS (MAS)</v>
          </cell>
          <cell r="G78">
            <v>33</v>
          </cell>
          <cell r="H78" t="str">
            <v>MAS &gt; 60 ECTS</v>
          </cell>
        </row>
        <row r="79">
          <cell r="A79">
            <v>109</v>
          </cell>
          <cell r="B79" t="str">
            <v>Master of Public Health MPH</v>
          </cell>
          <cell r="C79">
            <v>33</v>
          </cell>
          <cell r="D79">
            <v>0</v>
          </cell>
          <cell r="E79" t="str">
            <v>True</v>
          </cell>
          <cell r="F79" t="str">
            <v>universitäre Weiterbildung KWB &gt;60 ECTS (MAS)</v>
          </cell>
          <cell r="G79">
            <v>33</v>
          </cell>
          <cell r="H79" t="str">
            <v>MAS &gt; 60 ECTS</v>
          </cell>
        </row>
        <row r="80">
          <cell r="A80">
            <v>110</v>
          </cell>
          <cell r="B80" t="str">
            <v>Master of Medical Education MME</v>
          </cell>
          <cell r="C80">
            <v>33</v>
          </cell>
          <cell r="D80">
            <v>0</v>
          </cell>
          <cell r="E80" t="str">
            <v>True</v>
          </cell>
          <cell r="F80" t="str">
            <v>universitäre Weiterbildung KWB &gt;60 ECTS (MAS)</v>
          </cell>
          <cell r="G80">
            <v>33</v>
          </cell>
          <cell r="H80" t="str">
            <v>MAS &gt; 60 ECTS</v>
          </cell>
        </row>
        <row r="81">
          <cell r="A81">
            <v>111</v>
          </cell>
          <cell r="B81" t="str">
            <v>Master of Int. Law and Economics MILE</v>
          </cell>
          <cell r="C81">
            <v>33</v>
          </cell>
          <cell r="D81">
            <v>0</v>
          </cell>
          <cell r="E81" t="str">
            <v>True</v>
          </cell>
          <cell r="F81" t="str">
            <v>universitäre Weiterbildung KWB &gt;60 ECTS (MAS)</v>
          </cell>
          <cell r="G81">
            <v>33</v>
          </cell>
          <cell r="H81" t="str">
            <v>MAS &gt; 60 ECTS</v>
          </cell>
        </row>
        <row r="82">
          <cell r="A82">
            <v>112</v>
          </cell>
          <cell r="B82" t="str">
            <v>MAS in Subject Didactics</v>
          </cell>
          <cell r="C82">
            <v>33</v>
          </cell>
          <cell r="D82">
            <v>0</v>
          </cell>
          <cell r="E82" t="str">
            <v>True</v>
          </cell>
          <cell r="F82" t="str">
            <v>universitäre Weiterbildung KWB &gt;60 ECTS (MAS)</v>
          </cell>
          <cell r="G82">
            <v>33</v>
          </cell>
          <cell r="H82" t="str">
            <v>MAS &gt; 60 ECTS</v>
          </cell>
        </row>
        <row r="83">
          <cell r="A83">
            <v>113</v>
          </cell>
          <cell r="B83" t="str">
            <v>MAS in Archival a. Information Sciences</v>
          </cell>
          <cell r="C83">
            <v>33</v>
          </cell>
          <cell r="D83">
            <v>0</v>
          </cell>
          <cell r="E83" t="str">
            <v>True</v>
          </cell>
          <cell r="F83" t="str">
            <v>universitäre Weiterbildung KWB &gt;60 ECTS (MAS)</v>
          </cell>
          <cell r="G83">
            <v>33</v>
          </cell>
          <cell r="H83" t="str">
            <v>MAS &gt; 60 ECTS</v>
          </cell>
        </row>
        <row r="84">
          <cell r="A84">
            <v>114</v>
          </cell>
          <cell r="B84" t="str">
            <v>MAS in Periodontology</v>
          </cell>
          <cell r="C84">
            <v>33</v>
          </cell>
          <cell r="D84">
            <v>0</v>
          </cell>
          <cell r="E84" t="str">
            <v>True</v>
          </cell>
          <cell r="F84" t="str">
            <v>universitäre Weiterbildung KWB &gt;60 ECTS (MAS)</v>
          </cell>
          <cell r="G84">
            <v>33</v>
          </cell>
          <cell r="H84" t="str">
            <v>MAS &gt; 60 ECTS</v>
          </cell>
        </row>
        <row r="85">
          <cell r="A85">
            <v>115</v>
          </cell>
          <cell r="B85" t="str">
            <v>MAS in Psychotherapy</v>
          </cell>
          <cell r="C85">
            <v>33</v>
          </cell>
          <cell r="D85">
            <v>0</v>
          </cell>
          <cell r="E85" t="str">
            <v>True</v>
          </cell>
          <cell r="F85" t="str">
            <v>universitäre Weiterbildung KWB &gt;60 ECTS (MAS)</v>
          </cell>
          <cell r="G85">
            <v>33</v>
          </cell>
          <cell r="H85" t="str">
            <v>MAS &gt; 60 ECTS</v>
          </cell>
        </row>
        <row r="86">
          <cell r="A86">
            <v>116</v>
          </cell>
          <cell r="B86" t="str">
            <v>MAS Continuing Education Leadership</v>
          </cell>
          <cell r="C86">
            <v>33</v>
          </cell>
          <cell r="D86">
            <v>0</v>
          </cell>
          <cell r="E86" t="str">
            <v>True</v>
          </cell>
          <cell r="F86" t="str">
            <v>universitäre Weiterbildung KWB &gt;60 ECTS (MAS)</v>
          </cell>
          <cell r="G86">
            <v>33</v>
          </cell>
          <cell r="H86" t="str">
            <v>MAS &gt; 60 ECTS</v>
          </cell>
        </row>
        <row r="87">
          <cell r="A87">
            <v>129</v>
          </cell>
          <cell r="B87" t="str">
            <v>DAS Fachdidaktik</v>
          </cell>
          <cell r="C87">
            <v>34</v>
          </cell>
          <cell r="D87">
            <v>0</v>
          </cell>
          <cell r="E87" t="str">
            <v>True</v>
          </cell>
          <cell r="F87" t="str">
            <v>DAS/CAS Zertifikat &lt;60 ECTS</v>
          </cell>
          <cell r="G87">
            <v>39</v>
          </cell>
          <cell r="H87" t="str">
            <v>Weiterbildung &lt;60 ECTS</v>
          </cell>
        </row>
        <row r="88">
          <cell r="A88">
            <v>130</v>
          </cell>
          <cell r="B88" t="str">
            <v>DAS in Criminology</v>
          </cell>
          <cell r="C88">
            <v>34</v>
          </cell>
          <cell r="D88">
            <v>0</v>
          </cell>
          <cell r="E88" t="str">
            <v>True</v>
          </cell>
          <cell r="F88" t="str">
            <v>DAS/CAS Zertifikat &lt;60 ECTS</v>
          </cell>
          <cell r="G88">
            <v>39</v>
          </cell>
          <cell r="H88" t="str">
            <v>Weiterbildung &lt;60 ECTS</v>
          </cell>
        </row>
        <row r="89">
          <cell r="A89">
            <v>131</v>
          </cell>
          <cell r="B89" t="str">
            <v>DAS Rechtswissenschaft</v>
          </cell>
          <cell r="C89">
            <v>34</v>
          </cell>
          <cell r="D89">
            <v>0</v>
          </cell>
          <cell r="E89" t="str">
            <v>True</v>
          </cell>
          <cell r="F89" t="str">
            <v>DAS/CAS Zertifikat &lt;60 ECTS</v>
          </cell>
          <cell r="G89">
            <v>39</v>
          </cell>
          <cell r="H89" t="str">
            <v>Weiterbildung &lt;60 ECTS</v>
          </cell>
        </row>
        <row r="90">
          <cell r="A90">
            <v>132</v>
          </cell>
          <cell r="B90" t="str">
            <v>WBD Pychotherapie (PWP)</v>
          </cell>
          <cell r="C90">
            <v>34</v>
          </cell>
          <cell r="D90">
            <v>0</v>
          </cell>
          <cell r="E90" t="str">
            <v>True</v>
          </cell>
          <cell r="F90" t="str">
            <v>DAS/CAS Zertifikat &lt;60 ECTS</v>
          </cell>
          <cell r="G90">
            <v>39</v>
          </cell>
          <cell r="H90" t="str">
            <v>Weiterbildung &lt;60 ECTS</v>
          </cell>
        </row>
        <row r="91">
          <cell r="A91">
            <v>133</v>
          </cell>
          <cell r="B91" t="str">
            <v>WBD Evaluation</v>
          </cell>
          <cell r="C91">
            <v>34</v>
          </cell>
          <cell r="D91">
            <v>0</v>
          </cell>
          <cell r="E91" t="str">
            <v>True</v>
          </cell>
          <cell r="F91" t="str">
            <v>DAS/CAS Zertifikat &lt;60 ECTS</v>
          </cell>
          <cell r="G91">
            <v>39</v>
          </cell>
          <cell r="H91" t="str">
            <v>Weiterbildung &lt;60 ECTS</v>
          </cell>
        </row>
        <row r="92">
          <cell r="A92">
            <v>134</v>
          </cell>
          <cell r="B92" t="str">
            <v>WBD Fachdidaktik Mathematik</v>
          </cell>
          <cell r="C92">
            <v>34</v>
          </cell>
          <cell r="D92">
            <v>0</v>
          </cell>
          <cell r="E92" t="str">
            <v>True</v>
          </cell>
          <cell r="F92" t="str">
            <v>DAS/CAS Zertifikat &lt;60 ECTS</v>
          </cell>
          <cell r="G92">
            <v>39</v>
          </cell>
          <cell r="H92" t="str">
            <v>Weiterbildung &lt;60 ECTS</v>
          </cell>
        </row>
        <row r="93">
          <cell r="A93">
            <v>135</v>
          </cell>
          <cell r="B93" t="str">
            <v>WBD Kirche Straf- u. Massnahmenvollzug</v>
          </cell>
          <cell r="C93">
            <v>34</v>
          </cell>
          <cell r="D93">
            <v>0</v>
          </cell>
          <cell r="E93" t="str">
            <v>True</v>
          </cell>
          <cell r="F93" t="str">
            <v>DAS/CAS Zertifikat &lt;60 ECTS</v>
          </cell>
          <cell r="G93">
            <v>39</v>
          </cell>
          <cell r="H93" t="str">
            <v>Weiterbildung &lt;60 ECTS</v>
          </cell>
        </row>
      </sheetData>
      <sheetData sheetId="9">
        <row r="4">
          <cell r="A4">
            <v>3</v>
          </cell>
          <cell r="B4" t="str">
            <v>3. Zwischenexamen MEDDENT</v>
          </cell>
          <cell r="C4">
            <v>10</v>
          </cell>
          <cell r="D4" t="str">
            <v>Liz./Dipl./Staatsexamen</v>
          </cell>
        </row>
        <row r="5">
          <cell r="A5">
            <v>10</v>
          </cell>
          <cell r="B5" t="str">
            <v>Abschlussexamen ohne akademischen Grad</v>
          </cell>
          <cell r="C5">
            <v>39</v>
          </cell>
          <cell r="D5" t="str">
            <v>Weiterbildung &lt;60 ECTS</v>
          </cell>
        </row>
        <row r="6">
          <cell r="A6">
            <v>14</v>
          </cell>
          <cell r="B6" t="str">
            <v>Sekundarlehrer/innen</v>
          </cell>
          <cell r="C6">
            <v>10</v>
          </cell>
          <cell r="D6" t="str">
            <v>Liz./Dipl./Staatsexamen</v>
          </cell>
        </row>
        <row r="7">
          <cell r="A7">
            <v>15</v>
          </cell>
          <cell r="B7" t="str">
            <v>Bachelor</v>
          </cell>
          <cell r="C7">
            <v>15</v>
          </cell>
          <cell r="D7" t="str">
            <v>Bachelor</v>
          </cell>
        </row>
        <row r="8">
          <cell r="A8">
            <v>20</v>
          </cell>
          <cell r="B8" t="str">
            <v>Lizentiat/Diplom</v>
          </cell>
          <cell r="C8">
            <v>20</v>
          </cell>
          <cell r="D8" t="str">
            <v>Staatsexamen</v>
          </cell>
        </row>
        <row r="9">
          <cell r="A9">
            <v>25</v>
          </cell>
          <cell r="B9" t="str">
            <v>Master</v>
          </cell>
          <cell r="C9">
            <v>25</v>
          </cell>
          <cell r="D9" t="str">
            <v>Master</v>
          </cell>
        </row>
        <row r="10">
          <cell r="A10">
            <v>30</v>
          </cell>
          <cell r="B10" t="str">
            <v>Staatsexamen</v>
          </cell>
          <cell r="C10">
            <v>20</v>
          </cell>
          <cell r="D10" t="str">
            <v>Staatsexamen</v>
          </cell>
        </row>
        <row r="11">
          <cell r="A11">
            <v>33</v>
          </cell>
          <cell r="B11" t="str">
            <v>universitäre Weiterbildung KWB &gt;60 ECTS (MAS)</v>
          </cell>
          <cell r="C11">
            <v>33</v>
          </cell>
          <cell r="D11" t="str">
            <v>MAS &gt; 60 ECTS</v>
          </cell>
        </row>
        <row r="12">
          <cell r="A12">
            <v>35</v>
          </cell>
          <cell r="B12" t="str">
            <v>universitäre Aufbau- und Vertiefungsstudien &gt;60 ECTS DEA DESS</v>
          </cell>
          <cell r="C12">
            <v>35</v>
          </cell>
          <cell r="D12" t="str">
            <v>Ergänzung &gt;60 ECTS</v>
          </cell>
        </row>
        <row r="13">
          <cell r="A13">
            <v>40</v>
          </cell>
          <cell r="B13" t="str">
            <v>Doktorat</v>
          </cell>
          <cell r="C13">
            <v>31</v>
          </cell>
          <cell r="D13" t="str">
            <v>Doktorat</v>
          </cell>
        </row>
        <row r="14">
          <cell r="A14">
            <v>50</v>
          </cell>
          <cell r="B14" t="str">
            <v>berufsorientiertes, akademisches Abschlussexamen universitär</v>
          </cell>
          <cell r="C14">
            <v>35</v>
          </cell>
          <cell r="D14" t="str">
            <v>Ergänzung &gt;60 ECTS</v>
          </cell>
        </row>
        <row r="15">
          <cell r="A15">
            <v>51</v>
          </cell>
          <cell r="B15" t="str">
            <v>Anwält/innen</v>
          </cell>
          <cell r="C15">
            <v>39</v>
          </cell>
          <cell r="D15" t="str">
            <v>Weiterbildung &lt;60 ECTS</v>
          </cell>
        </row>
        <row r="16">
          <cell r="A16">
            <v>52</v>
          </cell>
          <cell r="B16" t="str">
            <v>Notar/innen</v>
          </cell>
          <cell r="C16">
            <v>39</v>
          </cell>
          <cell r="D16" t="str">
            <v>Weiterbildung &lt;60 ECTS</v>
          </cell>
        </row>
        <row r="17">
          <cell r="A17">
            <v>53</v>
          </cell>
          <cell r="B17" t="str">
            <v>Anwält/innen und Notar/innen (nicht getrennt)</v>
          </cell>
          <cell r="C17">
            <v>39</v>
          </cell>
          <cell r="D17" t="str">
            <v>Weiterbildung &lt;60 ECTS</v>
          </cell>
        </row>
        <row r="18">
          <cell r="A18">
            <v>54</v>
          </cell>
          <cell r="B18" t="str">
            <v>Gymnasiallehrer/innen eidg. Turn- und Sportlehrerdiplom II</v>
          </cell>
          <cell r="C18">
            <v>10</v>
          </cell>
          <cell r="D18" t="str">
            <v>Liz./Dipl./Staatsexamen</v>
          </cell>
        </row>
        <row r="19">
          <cell r="A19">
            <v>55</v>
          </cell>
          <cell r="B19" t="str">
            <v>Theologie</v>
          </cell>
          <cell r="C19">
            <v>10</v>
          </cell>
          <cell r="D19" t="str">
            <v>Liz./Dipl./Staatsexamen</v>
          </cell>
        </row>
        <row r="20">
          <cell r="A20">
            <v>34</v>
          </cell>
          <cell r="B20" t="str">
            <v>DAS/CAS Zertifikat &lt;60 ECTS</v>
          </cell>
          <cell r="C20">
            <v>39</v>
          </cell>
          <cell r="D20" t="str">
            <v>Weiterbildung &lt;60 ECTS</v>
          </cell>
          <cell r="E20" t="str">
            <v>nicht beim BFS vorhanden</v>
          </cell>
        </row>
      </sheetData>
      <sheetData sheetId="10">
        <row r="4">
          <cell r="A4">
            <v>95</v>
          </cell>
          <cell r="B4" t="str">
            <v>Extrauniversitär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showGridLines="0" showZeros="0" tabSelected="1" zoomScalePageLayoutView="0" workbookViewId="0" topLeftCell="D1">
      <pane xSplit="3" ySplit="5" topLeftCell="G6" activePane="bottomRight" state="frozen"/>
      <selection pane="topLeft" activeCell="K109" sqref="K109:K110"/>
      <selection pane="topRight" activeCell="C1" sqref="C1"/>
      <selection pane="bottomLeft" activeCell="D56" sqref="D56"/>
      <selection pane="bottomRight" activeCell="V32" sqref="V32"/>
    </sheetView>
  </sheetViews>
  <sheetFormatPr defaultColWidth="11.421875" defaultRowHeight="12.75"/>
  <cols>
    <col min="1" max="2" width="9.00390625" style="82" customWidth="1"/>
    <col min="3" max="3" width="8.421875" style="82" customWidth="1"/>
    <col min="4" max="4" width="4.421875" style="82" customWidth="1"/>
    <col min="5" max="5" width="7.28125" style="149" customWidth="1"/>
    <col min="6" max="6" width="35.00390625" style="82" customWidth="1"/>
    <col min="7" max="7" width="7.57421875" style="0" customWidth="1"/>
    <col min="8" max="8" width="8.140625" style="0" customWidth="1"/>
    <col min="9" max="9" width="7.8515625" style="0" customWidth="1"/>
    <col min="10" max="10" width="8.8515625" style="0" customWidth="1"/>
    <col min="11" max="11" width="7.57421875" style="0" customWidth="1"/>
    <col min="12" max="12" width="7.8515625" style="0" customWidth="1"/>
    <col min="13" max="13" width="7.57421875" style="0" customWidth="1"/>
    <col min="14" max="14" width="8.140625" style="0" customWidth="1"/>
    <col min="15" max="16" width="7.8515625" style="0" customWidth="1"/>
    <col min="17" max="17" width="8.57421875" style="0" customWidth="1"/>
    <col min="18" max="18" width="7.8515625" style="0" customWidth="1"/>
    <col min="19" max="19" width="9.140625" style="0" customWidth="1"/>
    <col min="20" max="20" width="8.57421875" style="0" customWidth="1"/>
    <col min="21" max="21" width="9.421875" style="0" customWidth="1"/>
    <col min="22" max="22" width="8.421875" style="150" customWidth="1"/>
    <col min="23" max="23" width="8.140625" style="150" customWidth="1"/>
    <col min="24" max="24" width="8.8515625" style="150" customWidth="1"/>
    <col min="25" max="25" width="7.57421875" style="150" customWidth="1"/>
    <col min="26" max="26" width="7.8515625" style="150" customWidth="1"/>
  </cols>
  <sheetData>
    <row r="1" spans="1:26" ht="12.75">
      <c r="A1" s="1"/>
      <c r="B1" s="1"/>
      <c r="C1" s="1"/>
      <c r="D1" s="1"/>
      <c r="E1" s="2"/>
      <c r="F1" s="1">
        <f>Jahr</f>
        <v>2006</v>
      </c>
      <c r="G1" s="161" t="s">
        <v>0</v>
      </c>
      <c r="H1" s="162"/>
      <c r="I1" s="163"/>
      <c r="J1" s="161" t="s">
        <v>1</v>
      </c>
      <c r="K1" s="162"/>
      <c r="L1" s="163"/>
      <c r="M1" s="161" t="s">
        <v>2</v>
      </c>
      <c r="N1" s="162"/>
      <c r="O1" s="163"/>
      <c r="P1" s="161" t="s">
        <v>3</v>
      </c>
      <c r="Q1" s="162"/>
      <c r="R1" s="163"/>
      <c r="S1" s="164" t="s">
        <v>4</v>
      </c>
      <c r="T1" s="165"/>
      <c r="U1" s="166"/>
      <c r="V1" s="159" t="s">
        <v>136</v>
      </c>
      <c r="W1" s="160"/>
      <c r="X1" s="160"/>
      <c r="Y1" s="160"/>
      <c r="Z1" s="160"/>
    </row>
    <row r="2" spans="1:26" ht="12.75">
      <c r="A2" s="3"/>
      <c r="B2" s="3"/>
      <c r="C2" s="3"/>
      <c r="D2" s="3"/>
      <c r="E2" s="4"/>
      <c r="F2" s="157" t="s">
        <v>123</v>
      </c>
      <c r="G2" s="5" t="s">
        <v>119</v>
      </c>
      <c r="H2" s="5" t="s">
        <v>120</v>
      </c>
      <c r="I2" s="6" t="s">
        <v>5</v>
      </c>
      <c r="J2" s="5" t="s">
        <v>119</v>
      </c>
      <c r="K2" s="5" t="s">
        <v>120</v>
      </c>
      <c r="L2" s="6" t="s">
        <v>5</v>
      </c>
      <c r="M2" s="5" t="s">
        <v>119</v>
      </c>
      <c r="N2" s="5" t="s">
        <v>120</v>
      </c>
      <c r="O2" s="6" t="s">
        <v>5</v>
      </c>
      <c r="P2" s="5" t="s">
        <v>119</v>
      </c>
      <c r="Q2" s="5" t="s">
        <v>120</v>
      </c>
      <c r="R2" s="6" t="s">
        <v>5</v>
      </c>
      <c r="S2" s="5" t="s">
        <v>119</v>
      </c>
      <c r="T2" s="5" t="s">
        <v>120</v>
      </c>
      <c r="U2" s="6" t="s">
        <v>5</v>
      </c>
      <c r="V2" s="7" t="s">
        <v>120</v>
      </c>
      <c r="W2" s="7" t="s">
        <v>137</v>
      </c>
      <c r="X2" s="7" t="s">
        <v>6</v>
      </c>
      <c r="Y2" s="7" t="s">
        <v>7</v>
      </c>
      <c r="Z2" s="8" t="s">
        <v>5</v>
      </c>
    </row>
    <row r="3" spans="1:26" ht="12.75">
      <c r="A3" s="9"/>
      <c r="B3" s="9"/>
      <c r="C3" s="9"/>
      <c r="D3" s="9"/>
      <c r="E3" s="10"/>
      <c r="F3" s="158" t="s">
        <v>118</v>
      </c>
      <c r="G3" s="11" t="s">
        <v>8</v>
      </c>
      <c r="H3" s="11" t="s">
        <v>8</v>
      </c>
      <c r="I3" s="12" t="s">
        <v>8</v>
      </c>
      <c r="J3" s="11" t="s">
        <v>8</v>
      </c>
      <c r="K3" s="11" t="s">
        <v>8</v>
      </c>
      <c r="L3" s="12" t="s">
        <v>8</v>
      </c>
      <c r="M3" s="11" t="s">
        <v>8</v>
      </c>
      <c r="N3" s="11" t="s">
        <v>8</v>
      </c>
      <c r="O3" s="12" t="s">
        <v>8</v>
      </c>
      <c r="P3" s="11" t="s">
        <v>8</v>
      </c>
      <c r="Q3" s="11" t="s">
        <v>8</v>
      </c>
      <c r="R3" s="12" t="s">
        <v>8</v>
      </c>
      <c r="S3" s="12" t="s">
        <v>8</v>
      </c>
      <c r="T3" s="12" t="s">
        <v>8</v>
      </c>
      <c r="U3" s="12" t="s">
        <v>8</v>
      </c>
      <c r="V3" s="13" t="s">
        <v>9</v>
      </c>
      <c r="W3" s="13" t="s">
        <v>9</v>
      </c>
      <c r="X3" s="13" t="s">
        <v>9</v>
      </c>
      <c r="Y3" s="13" t="s">
        <v>9</v>
      </c>
      <c r="Z3" s="14" t="s">
        <v>9</v>
      </c>
    </row>
    <row r="4" spans="1:26" ht="12.75">
      <c r="A4" s="15"/>
      <c r="B4" s="15"/>
      <c r="C4" s="15"/>
      <c r="D4" s="15" t="str">
        <f aca="true" t="shared" si="0" ref="D4:Z4">IF((64+COLUMN(D4)-COLUMN($C:$C))&lt;91,CHAR(64+COLUMN(D4)-COLUMN($C:$C)),"A"&amp;CHAR(64-26+COLUMN(D4)-COLUMN($C:$C)))</f>
        <v>A</v>
      </c>
      <c r="E4" s="16" t="str">
        <f t="shared" si="0"/>
        <v>B</v>
      </c>
      <c r="F4" s="15" t="str">
        <f t="shared" si="0"/>
        <v>C</v>
      </c>
      <c r="G4" s="15" t="str">
        <f t="shared" si="0"/>
        <v>D</v>
      </c>
      <c r="H4" s="15" t="str">
        <f t="shared" si="0"/>
        <v>E</v>
      </c>
      <c r="I4" s="17" t="str">
        <f t="shared" si="0"/>
        <v>F</v>
      </c>
      <c r="J4" s="15" t="str">
        <f t="shared" si="0"/>
        <v>G</v>
      </c>
      <c r="K4" s="15" t="str">
        <f t="shared" si="0"/>
        <v>H</v>
      </c>
      <c r="L4" s="17" t="str">
        <f t="shared" si="0"/>
        <v>I</v>
      </c>
      <c r="M4" s="15" t="str">
        <f t="shared" si="0"/>
        <v>J</v>
      </c>
      <c r="N4" s="15" t="str">
        <f t="shared" si="0"/>
        <v>K</v>
      </c>
      <c r="O4" s="17" t="str">
        <f t="shared" si="0"/>
        <v>L</v>
      </c>
      <c r="P4" s="15" t="str">
        <f t="shared" si="0"/>
        <v>M</v>
      </c>
      <c r="Q4" s="15" t="str">
        <f t="shared" si="0"/>
        <v>N</v>
      </c>
      <c r="R4" s="17" t="str">
        <f t="shared" si="0"/>
        <v>O</v>
      </c>
      <c r="S4" s="15" t="str">
        <f t="shared" si="0"/>
        <v>P</v>
      </c>
      <c r="T4" s="15" t="str">
        <f t="shared" si="0"/>
        <v>Q</v>
      </c>
      <c r="U4" s="17" t="str">
        <f t="shared" si="0"/>
        <v>R</v>
      </c>
      <c r="V4" s="18" t="str">
        <f t="shared" si="0"/>
        <v>S</v>
      </c>
      <c r="W4" s="18" t="str">
        <f t="shared" si="0"/>
        <v>T</v>
      </c>
      <c r="X4" s="18" t="str">
        <f t="shared" si="0"/>
        <v>U</v>
      </c>
      <c r="Y4" s="18" t="str">
        <f t="shared" si="0"/>
        <v>V</v>
      </c>
      <c r="Z4" s="19" t="str">
        <f t="shared" si="0"/>
        <v>W</v>
      </c>
    </row>
    <row r="5" spans="1:26" ht="12.75">
      <c r="A5" s="16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20"/>
      <c r="G5" s="15"/>
      <c r="H5" s="15"/>
      <c r="I5" s="17" t="str">
        <f>G4&amp;"+"&amp;H4</f>
        <v>D+E</v>
      </c>
      <c r="J5" s="15"/>
      <c r="K5" s="15"/>
      <c r="L5" s="17" t="str">
        <f>J4&amp;"+"&amp;K4</f>
        <v>G+H</v>
      </c>
      <c r="M5" s="15"/>
      <c r="N5" s="15"/>
      <c r="O5" s="17" t="str">
        <f>M4&amp;"+"&amp;N4</f>
        <v>J+K</v>
      </c>
      <c r="P5" s="15"/>
      <c r="Q5" s="15"/>
      <c r="R5" s="17" t="str">
        <f>P4&amp;"+"&amp;Q4</f>
        <v>M+N</v>
      </c>
      <c r="S5" s="15"/>
      <c r="T5" s="15"/>
      <c r="U5" s="21" t="str">
        <f>I4&amp;"+"&amp;L4&amp;"+"&amp;O4&amp;"+"&amp;R4</f>
        <v>F+I+L+O</v>
      </c>
      <c r="V5" s="18"/>
      <c r="W5" s="18"/>
      <c r="X5" s="18"/>
      <c r="Y5" s="18"/>
      <c r="Z5" s="17" t="str">
        <f>V4&amp;" bis "&amp;Y4</f>
        <v>S bis V</v>
      </c>
    </row>
    <row r="6" spans="1:26" ht="12.75">
      <c r="A6" s="22"/>
      <c r="B6" s="22"/>
      <c r="C6" s="23"/>
      <c r="D6" s="22"/>
      <c r="E6" s="24">
        <v>1</v>
      </c>
      <c r="F6" s="25" t="s">
        <v>15</v>
      </c>
      <c r="G6" s="26">
        <f>SUMIF(FBG,SHIS,G:G)</f>
        <v>38.849900000000005</v>
      </c>
      <c r="H6" s="26">
        <f>SUMIF(FBG,SHIS,H:H)</f>
        <v>59.3333</v>
      </c>
      <c r="I6" s="27">
        <f aca="true" t="shared" si="1" ref="I6:I30">SUM(G6:H6)</f>
        <v>98.1832</v>
      </c>
      <c r="J6" s="26">
        <f>SUMIF(FBG,SHIS,J:J)</f>
        <v>24.933899999999998</v>
      </c>
      <c r="K6" s="26">
        <f>SUMIF(FBG,SHIS,K:K)</f>
        <v>13.1677</v>
      </c>
      <c r="L6" s="27">
        <f aca="true" t="shared" si="2" ref="L6:L30">SUM(J6:K6)</f>
        <v>38.1016</v>
      </c>
      <c r="M6" s="26">
        <f>SUMIF(FBG,SHIS,M:M)</f>
        <v>222.68</v>
      </c>
      <c r="N6" s="26">
        <f>SUMIF(FBG,SHIS,N:N)</f>
        <v>67.3465</v>
      </c>
      <c r="O6" s="27">
        <f aca="true" t="shared" si="3" ref="O6:O30">SUM(M6:N6)</f>
        <v>290.0265</v>
      </c>
      <c r="P6" s="26">
        <f>SUMIF(FBG,SHIS,P:P)</f>
        <v>73.96010000000001</v>
      </c>
      <c r="Q6" s="26">
        <f>SUMIF(FBG,SHIS,Q:Q)</f>
        <v>5.3194</v>
      </c>
      <c r="R6" s="27">
        <f aca="true" t="shared" si="4" ref="R6:R30">SUM(P6:Q6)</f>
        <v>79.27950000000001</v>
      </c>
      <c r="S6" s="26">
        <f aca="true" t="shared" si="5" ref="S6:S21">G6+J6+M6+P6</f>
        <v>360.4239</v>
      </c>
      <c r="T6" s="26">
        <f aca="true" t="shared" si="6" ref="T6:T21">H6+K6+N6+Q6</f>
        <v>145.16690000000003</v>
      </c>
      <c r="U6" s="27">
        <f aca="true" t="shared" si="7" ref="U6:U21">I6+L6+O6+R6</f>
        <v>505.59079999999994</v>
      </c>
      <c r="V6" s="28">
        <f aca="true" t="shared" si="8" ref="V6:V30">IF(ISERROR(H6/I6),0,H6/I6)</f>
        <v>0.6043121430142835</v>
      </c>
      <c r="W6" s="28">
        <f aca="true" t="shared" si="9" ref="W6:W30">IF(ISERROR(K6/L6),0,K6/L6)</f>
        <v>0.3455944107334075</v>
      </c>
      <c r="X6" s="28">
        <f aca="true" t="shared" si="10" ref="X6:X30">IF(ISERROR(N6/O6),0,N6/O6)</f>
        <v>0.23220809132958542</v>
      </c>
      <c r="Y6" s="28">
        <f aca="true" t="shared" si="11" ref="Y6:Y30">IF(ISERROR(Q6/R6),0,Q6/R6)</f>
        <v>0.06709679046916289</v>
      </c>
      <c r="Z6" s="29">
        <f aca="true" t="shared" si="12" ref="Z6:Z30">IF(ISERROR(T6/U6),0,T6/U6)</f>
        <v>0.28712330208540193</v>
      </c>
    </row>
    <row r="7" spans="1:26" ht="12.75">
      <c r="A7" s="22"/>
      <c r="B7" s="22" t="s">
        <v>16</v>
      </c>
      <c r="C7" s="30"/>
      <c r="D7" s="22"/>
      <c r="E7" s="31">
        <v>1.1</v>
      </c>
      <c r="F7" s="23" t="s">
        <v>17</v>
      </c>
      <c r="G7" s="32">
        <f aca="true" t="shared" si="13" ref="G7:H13">SUMIF(FB,SHIS,G$1:G$65536)</f>
        <v>4.85</v>
      </c>
      <c r="H7" s="32">
        <f t="shared" si="13"/>
        <v>7.85</v>
      </c>
      <c r="I7" s="33">
        <f t="shared" si="1"/>
        <v>12.7</v>
      </c>
      <c r="J7" s="32">
        <f aca="true" t="shared" si="14" ref="J7:K13">SUMIF(FB,SHIS,J$1:J$65536)</f>
        <v>4.7834</v>
      </c>
      <c r="K7" s="32">
        <f t="shared" si="14"/>
        <v>3.7861999999999996</v>
      </c>
      <c r="L7" s="33">
        <f t="shared" si="2"/>
        <v>8.5696</v>
      </c>
      <c r="M7" s="32">
        <f aca="true" t="shared" si="15" ref="M7:N13">SUMIF(FB,SHIS,M$1:M$65536)</f>
        <v>12.486100000000002</v>
      </c>
      <c r="N7" s="32">
        <f t="shared" si="15"/>
        <v>4.8147</v>
      </c>
      <c r="O7" s="33">
        <f t="shared" si="3"/>
        <v>17.300800000000002</v>
      </c>
      <c r="P7" s="32">
        <f aca="true" t="shared" si="16" ref="P7:Q13">SUMIF(FB,SHIS,P$1:P$65536)</f>
        <v>6.347</v>
      </c>
      <c r="Q7" s="32">
        <f t="shared" si="16"/>
        <v>0.3917</v>
      </c>
      <c r="R7" s="33">
        <f t="shared" si="4"/>
        <v>6.738700000000001</v>
      </c>
      <c r="S7" s="32">
        <f t="shared" si="5"/>
        <v>28.466500000000003</v>
      </c>
      <c r="T7" s="32">
        <f t="shared" si="6"/>
        <v>16.842599999999997</v>
      </c>
      <c r="U7" s="33">
        <f t="shared" si="7"/>
        <v>45.3091</v>
      </c>
      <c r="V7" s="34">
        <f t="shared" si="8"/>
        <v>0.6181102362204725</v>
      </c>
      <c r="W7" s="34">
        <f t="shared" si="9"/>
        <v>0.44181758775205376</v>
      </c>
      <c r="X7" s="34">
        <f t="shared" si="10"/>
        <v>0.27829348931841297</v>
      </c>
      <c r="Y7" s="34">
        <f t="shared" si="11"/>
        <v>0.058126938430261024</v>
      </c>
      <c r="Z7" s="35">
        <f t="shared" si="12"/>
        <v>0.37172665093767027</v>
      </c>
    </row>
    <row r="8" spans="1:26" ht="12.75">
      <c r="A8" s="22"/>
      <c r="B8" s="22" t="s">
        <v>16</v>
      </c>
      <c r="C8" s="23"/>
      <c r="D8" s="22"/>
      <c r="E8" s="31">
        <v>1.2</v>
      </c>
      <c r="F8" s="23" t="s">
        <v>18</v>
      </c>
      <c r="G8" s="32">
        <f t="shared" si="13"/>
        <v>8.4167</v>
      </c>
      <c r="H8" s="32">
        <f t="shared" si="13"/>
        <v>20.25</v>
      </c>
      <c r="I8" s="33">
        <f t="shared" si="1"/>
        <v>28.6667</v>
      </c>
      <c r="J8" s="32">
        <f t="shared" si="14"/>
        <v>8.5423</v>
      </c>
      <c r="K8" s="32">
        <f t="shared" si="14"/>
        <v>4.3222000000000005</v>
      </c>
      <c r="L8" s="33">
        <f t="shared" si="2"/>
        <v>12.8645</v>
      </c>
      <c r="M8" s="32">
        <f t="shared" si="15"/>
        <v>42.0459</v>
      </c>
      <c r="N8" s="32">
        <f t="shared" si="15"/>
        <v>16.6088</v>
      </c>
      <c r="O8" s="33">
        <f t="shared" si="3"/>
        <v>58.654700000000005</v>
      </c>
      <c r="P8" s="32">
        <f t="shared" si="16"/>
        <v>14.019900000000002</v>
      </c>
      <c r="Q8" s="32">
        <f t="shared" si="16"/>
        <v>1.5644</v>
      </c>
      <c r="R8" s="33">
        <f t="shared" si="4"/>
        <v>15.584300000000002</v>
      </c>
      <c r="S8" s="32">
        <f t="shared" si="5"/>
        <v>73.02480000000001</v>
      </c>
      <c r="T8" s="32">
        <f t="shared" si="6"/>
        <v>42.7454</v>
      </c>
      <c r="U8" s="33">
        <f t="shared" si="7"/>
        <v>115.7702</v>
      </c>
      <c r="V8" s="34">
        <f t="shared" si="8"/>
        <v>0.706394527448224</v>
      </c>
      <c r="W8" s="34">
        <f t="shared" si="9"/>
        <v>0.3359788565432003</v>
      </c>
      <c r="X8" s="34">
        <f t="shared" si="10"/>
        <v>0.28316230412908083</v>
      </c>
      <c r="Y8" s="34">
        <f t="shared" si="11"/>
        <v>0.10038307784116064</v>
      </c>
      <c r="Z8" s="35">
        <f t="shared" si="12"/>
        <v>0.3692262775740216</v>
      </c>
    </row>
    <row r="9" spans="1:26" ht="12.75">
      <c r="A9" s="22"/>
      <c r="B9" s="22" t="s">
        <v>16</v>
      </c>
      <c r="C9" s="23"/>
      <c r="D9" s="22"/>
      <c r="E9" s="31">
        <v>1.3</v>
      </c>
      <c r="F9" s="23" t="s">
        <v>19</v>
      </c>
      <c r="G9" s="32">
        <f t="shared" si="13"/>
        <v>13.3499</v>
      </c>
      <c r="H9" s="32">
        <f t="shared" si="13"/>
        <v>20.2333</v>
      </c>
      <c r="I9" s="33">
        <f t="shared" si="1"/>
        <v>33.5832</v>
      </c>
      <c r="J9" s="32">
        <f t="shared" si="14"/>
        <v>3.9039</v>
      </c>
      <c r="K9" s="32">
        <f t="shared" si="14"/>
        <v>1.6246999999999998</v>
      </c>
      <c r="L9" s="33">
        <f t="shared" si="2"/>
        <v>5.5286</v>
      </c>
      <c r="M9" s="32">
        <f t="shared" si="15"/>
        <v>60.2516</v>
      </c>
      <c r="N9" s="32">
        <f t="shared" si="15"/>
        <v>17.5719</v>
      </c>
      <c r="O9" s="33">
        <f t="shared" si="3"/>
        <v>77.8235</v>
      </c>
      <c r="P9" s="32">
        <f t="shared" si="16"/>
        <v>19.927999999999997</v>
      </c>
      <c r="Q9" s="32">
        <f t="shared" si="16"/>
        <v>2.13</v>
      </c>
      <c r="R9" s="33">
        <f t="shared" si="4"/>
        <v>22.057999999999996</v>
      </c>
      <c r="S9" s="32">
        <f t="shared" si="5"/>
        <v>97.4334</v>
      </c>
      <c r="T9" s="32">
        <f t="shared" si="6"/>
        <v>41.559900000000006</v>
      </c>
      <c r="U9" s="33">
        <f t="shared" si="7"/>
        <v>138.99329999999998</v>
      </c>
      <c r="V9" s="34">
        <f t="shared" si="8"/>
        <v>0.6024827890135545</v>
      </c>
      <c r="W9" s="34">
        <f t="shared" si="9"/>
        <v>0.29387186629526457</v>
      </c>
      <c r="X9" s="34">
        <f t="shared" si="10"/>
        <v>0.22579169531054244</v>
      </c>
      <c r="Y9" s="34">
        <f t="shared" si="11"/>
        <v>0.09656360504125489</v>
      </c>
      <c r="Z9" s="35">
        <f t="shared" si="12"/>
        <v>0.2990064988744063</v>
      </c>
    </row>
    <row r="10" spans="1:26" ht="12.75">
      <c r="A10" s="22"/>
      <c r="B10" s="22" t="s">
        <v>16</v>
      </c>
      <c r="C10" s="23"/>
      <c r="D10" s="22"/>
      <c r="E10" s="31">
        <v>1.4</v>
      </c>
      <c r="F10" s="23" t="s">
        <v>20</v>
      </c>
      <c r="G10" s="32">
        <f t="shared" si="13"/>
        <v>12.2333</v>
      </c>
      <c r="H10" s="32">
        <f t="shared" si="13"/>
        <v>11</v>
      </c>
      <c r="I10" s="33">
        <f t="shared" si="1"/>
        <v>23.2333</v>
      </c>
      <c r="J10" s="32">
        <f t="shared" si="14"/>
        <v>7.158100000000004</v>
      </c>
      <c r="K10" s="32">
        <f t="shared" si="14"/>
        <v>3.4346000000000005</v>
      </c>
      <c r="L10" s="33">
        <f t="shared" si="2"/>
        <v>10.592700000000004</v>
      </c>
      <c r="M10" s="32">
        <f t="shared" si="15"/>
        <v>98.16130000000004</v>
      </c>
      <c r="N10" s="32">
        <f t="shared" si="15"/>
        <v>24.5461</v>
      </c>
      <c r="O10" s="33">
        <f t="shared" si="3"/>
        <v>122.70740000000004</v>
      </c>
      <c r="P10" s="32">
        <f t="shared" si="16"/>
        <v>30.815199999999997</v>
      </c>
      <c r="Q10" s="32">
        <f t="shared" si="16"/>
        <v>1.2333</v>
      </c>
      <c r="R10" s="33">
        <f t="shared" si="4"/>
        <v>32.0485</v>
      </c>
      <c r="S10" s="32">
        <f t="shared" si="5"/>
        <v>148.36790000000005</v>
      </c>
      <c r="T10" s="32">
        <f t="shared" si="6"/>
        <v>40.214</v>
      </c>
      <c r="U10" s="33">
        <f t="shared" si="7"/>
        <v>188.58190000000002</v>
      </c>
      <c r="V10" s="34">
        <f t="shared" si="8"/>
        <v>0.4734583550335079</v>
      </c>
      <c r="W10" s="34">
        <f t="shared" si="9"/>
        <v>0.32424216677523193</v>
      </c>
      <c r="X10" s="34">
        <f t="shared" si="10"/>
        <v>0.2000376505410431</v>
      </c>
      <c r="Y10" s="34">
        <f t="shared" si="11"/>
        <v>0.038482300263662894</v>
      </c>
      <c r="Z10" s="35">
        <f t="shared" si="12"/>
        <v>0.21324421908995506</v>
      </c>
    </row>
    <row r="11" spans="1:26" ht="12.75">
      <c r="A11" s="22"/>
      <c r="B11" s="22" t="s">
        <v>16</v>
      </c>
      <c r="C11" s="23"/>
      <c r="D11" s="22"/>
      <c r="E11" s="36">
        <v>1.5</v>
      </c>
      <c r="F11" s="37" t="s">
        <v>21</v>
      </c>
      <c r="G11" s="38">
        <f t="shared" si="13"/>
        <v>0</v>
      </c>
      <c r="H11" s="38">
        <f t="shared" si="13"/>
        <v>0</v>
      </c>
      <c r="I11" s="39">
        <f t="shared" si="1"/>
        <v>0</v>
      </c>
      <c r="J11" s="38">
        <f t="shared" si="14"/>
        <v>0.5462</v>
      </c>
      <c r="K11" s="38">
        <f t="shared" si="14"/>
        <v>0</v>
      </c>
      <c r="L11" s="39">
        <f t="shared" si="2"/>
        <v>0.5462</v>
      </c>
      <c r="M11" s="38">
        <f t="shared" si="15"/>
        <v>9.7351</v>
      </c>
      <c r="N11" s="38">
        <f t="shared" si="15"/>
        <v>3.805</v>
      </c>
      <c r="O11" s="39">
        <f t="shared" si="3"/>
        <v>13.540099999999999</v>
      </c>
      <c r="P11" s="38">
        <f t="shared" si="16"/>
        <v>2.85</v>
      </c>
      <c r="Q11" s="38">
        <f t="shared" si="16"/>
        <v>0</v>
      </c>
      <c r="R11" s="39">
        <f t="shared" si="4"/>
        <v>2.85</v>
      </c>
      <c r="S11" s="38">
        <f t="shared" si="5"/>
        <v>13.1313</v>
      </c>
      <c r="T11" s="38">
        <f t="shared" si="6"/>
        <v>3.805</v>
      </c>
      <c r="U11" s="39">
        <f t="shared" si="7"/>
        <v>16.9363</v>
      </c>
      <c r="V11" s="40">
        <f t="shared" si="8"/>
        <v>0</v>
      </c>
      <c r="W11" s="40">
        <f t="shared" si="9"/>
        <v>0</v>
      </c>
      <c r="X11" s="40">
        <f t="shared" si="10"/>
        <v>0.28101712690452807</v>
      </c>
      <c r="Y11" s="40">
        <f t="shared" si="11"/>
        <v>0</v>
      </c>
      <c r="Z11" s="41">
        <f t="shared" si="12"/>
        <v>0.2246653637453281</v>
      </c>
    </row>
    <row r="12" spans="1:26" ht="12.75">
      <c r="A12" s="22"/>
      <c r="B12" s="22" t="s">
        <v>16</v>
      </c>
      <c r="C12" s="23"/>
      <c r="D12" s="22"/>
      <c r="E12" s="42">
        <v>2</v>
      </c>
      <c r="F12" s="43" t="s">
        <v>22</v>
      </c>
      <c r="G12" s="44">
        <f t="shared" si="13"/>
        <v>4.9</v>
      </c>
      <c r="H12" s="44">
        <f t="shared" si="13"/>
        <v>18.916600000000003</v>
      </c>
      <c r="I12" s="45">
        <f t="shared" si="1"/>
        <v>23.8166</v>
      </c>
      <c r="J12" s="44">
        <f t="shared" si="14"/>
        <v>3.0646</v>
      </c>
      <c r="K12" s="44">
        <f t="shared" si="14"/>
        <v>1.9891</v>
      </c>
      <c r="L12" s="45">
        <f t="shared" si="2"/>
        <v>5.0537</v>
      </c>
      <c r="M12" s="44">
        <f t="shared" si="15"/>
        <v>62.182500000000005</v>
      </c>
      <c r="N12" s="44">
        <f t="shared" si="15"/>
        <v>16.7811</v>
      </c>
      <c r="O12" s="45">
        <f t="shared" si="3"/>
        <v>78.9636</v>
      </c>
      <c r="P12" s="44">
        <f t="shared" si="16"/>
        <v>16.8249</v>
      </c>
      <c r="Q12" s="44">
        <f t="shared" si="16"/>
        <v>0.5903</v>
      </c>
      <c r="R12" s="45">
        <f t="shared" si="4"/>
        <v>17.4152</v>
      </c>
      <c r="S12" s="44">
        <f t="shared" si="5"/>
        <v>86.97200000000001</v>
      </c>
      <c r="T12" s="44">
        <f t="shared" si="6"/>
        <v>38.277100000000004</v>
      </c>
      <c r="U12" s="45">
        <f t="shared" si="7"/>
        <v>125.2491</v>
      </c>
      <c r="V12" s="46">
        <f t="shared" si="8"/>
        <v>0.7942611455875315</v>
      </c>
      <c r="W12" s="46">
        <f t="shared" si="9"/>
        <v>0.3935928131863783</v>
      </c>
      <c r="X12" s="46">
        <f t="shared" si="10"/>
        <v>0.21251690652401864</v>
      </c>
      <c r="Y12" s="46">
        <f t="shared" si="11"/>
        <v>0.03389567733933576</v>
      </c>
      <c r="Z12" s="47">
        <f t="shared" si="12"/>
        <v>0.30560778480643774</v>
      </c>
    </row>
    <row r="13" spans="1:26" ht="12.75">
      <c r="A13" s="22"/>
      <c r="B13" s="22" t="s">
        <v>16</v>
      </c>
      <c r="C13" s="23"/>
      <c r="D13" s="22"/>
      <c r="E13" s="48">
        <v>3</v>
      </c>
      <c r="F13" s="49" t="s">
        <v>23</v>
      </c>
      <c r="G13" s="50">
        <f t="shared" si="13"/>
        <v>15.731300000000001</v>
      </c>
      <c r="H13" s="50">
        <f t="shared" si="13"/>
        <v>5.829700000000001</v>
      </c>
      <c r="I13" s="51">
        <f t="shared" si="1"/>
        <v>21.561</v>
      </c>
      <c r="J13" s="50">
        <f t="shared" si="14"/>
        <v>12.502000000000004</v>
      </c>
      <c r="K13" s="50">
        <f t="shared" si="14"/>
        <v>0.3296</v>
      </c>
      <c r="L13" s="51">
        <f t="shared" si="2"/>
        <v>12.831600000000003</v>
      </c>
      <c r="M13" s="50">
        <f t="shared" si="15"/>
        <v>62.35299999999991</v>
      </c>
      <c r="N13" s="50">
        <f t="shared" si="15"/>
        <v>11.2925</v>
      </c>
      <c r="O13" s="51">
        <f t="shared" si="3"/>
        <v>73.64549999999991</v>
      </c>
      <c r="P13" s="50">
        <f t="shared" si="16"/>
        <v>21.83470000000001</v>
      </c>
      <c r="Q13" s="50">
        <f t="shared" si="16"/>
        <v>1.7823000000000002</v>
      </c>
      <c r="R13" s="51">
        <f t="shared" si="4"/>
        <v>23.617000000000008</v>
      </c>
      <c r="S13" s="50">
        <f t="shared" si="5"/>
        <v>112.42099999999992</v>
      </c>
      <c r="T13" s="50">
        <f t="shared" si="6"/>
        <v>19.2341</v>
      </c>
      <c r="U13" s="51">
        <f t="shared" si="7"/>
        <v>131.65509999999992</v>
      </c>
      <c r="V13" s="52">
        <f t="shared" si="8"/>
        <v>0.27038170771300035</v>
      </c>
      <c r="W13" s="52">
        <f t="shared" si="9"/>
        <v>0.025686586240219453</v>
      </c>
      <c r="X13" s="52">
        <f t="shared" si="10"/>
        <v>0.15333591326014506</v>
      </c>
      <c r="Y13" s="52">
        <f t="shared" si="11"/>
        <v>0.07546682474488714</v>
      </c>
      <c r="Z13" s="53">
        <f t="shared" si="12"/>
        <v>0.1460946062856662</v>
      </c>
    </row>
    <row r="14" spans="1:26" ht="12.75">
      <c r="A14" s="22"/>
      <c r="B14" s="22"/>
      <c r="C14" s="23"/>
      <c r="D14" s="22"/>
      <c r="E14" s="24">
        <v>4</v>
      </c>
      <c r="F14" s="25" t="s">
        <v>24</v>
      </c>
      <c r="G14" s="26">
        <f>SUMIF(FBG,SHIS,G:G)</f>
        <v>47.7335</v>
      </c>
      <c r="H14" s="26">
        <f>SUMIF(FBG,SHIS,H:H)</f>
        <v>25.7667</v>
      </c>
      <c r="I14" s="27">
        <f t="shared" si="1"/>
        <v>73.5002</v>
      </c>
      <c r="J14" s="26">
        <f>SUMIF(FBG,SHIS,J:J)</f>
        <v>46.65679999999999</v>
      </c>
      <c r="K14" s="26">
        <f>SUMIF(FBG,SHIS,K:K)</f>
        <v>9.2588</v>
      </c>
      <c r="L14" s="27">
        <f t="shared" si="2"/>
        <v>55.91559999999999</v>
      </c>
      <c r="M14" s="26">
        <f>SUMIF(FBG,SHIS,M:M)</f>
        <v>257.7516</v>
      </c>
      <c r="N14" s="26">
        <f>SUMIF(FBG,SHIS,N:N)</f>
        <v>188.08989999999997</v>
      </c>
      <c r="O14" s="27">
        <f t="shared" si="3"/>
        <v>445.8415</v>
      </c>
      <c r="P14" s="26">
        <f>SUMIF(FBG,SHIS,P:P)</f>
        <v>215.13819999999998</v>
      </c>
      <c r="Q14" s="26">
        <f>SUMIF(FBG,SHIS,Q:Q)</f>
        <v>18.921300000000002</v>
      </c>
      <c r="R14" s="27">
        <f t="shared" si="4"/>
        <v>234.05949999999999</v>
      </c>
      <c r="S14" s="26">
        <f t="shared" si="5"/>
        <v>567.2801</v>
      </c>
      <c r="T14" s="26">
        <f t="shared" si="6"/>
        <v>242.03669999999997</v>
      </c>
      <c r="U14" s="27">
        <f t="shared" si="7"/>
        <v>809.3168</v>
      </c>
      <c r="V14" s="28">
        <f t="shared" si="8"/>
        <v>0.35056639301661763</v>
      </c>
      <c r="W14" s="28">
        <f t="shared" si="9"/>
        <v>0.16558527495010342</v>
      </c>
      <c r="X14" s="28">
        <f t="shared" si="10"/>
        <v>0.42187616002547984</v>
      </c>
      <c r="Y14" s="28">
        <f t="shared" si="11"/>
        <v>0.08083970101619462</v>
      </c>
      <c r="Z14" s="29">
        <f t="shared" si="12"/>
        <v>0.2990629874481785</v>
      </c>
    </row>
    <row r="15" spans="1:26" ht="12.75">
      <c r="A15" s="22"/>
      <c r="B15" s="22" t="s">
        <v>16</v>
      </c>
      <c r="C15" s="23"/>
      <c r="D15" s="22"/>
      <c r="E15" s="54">
        <v>4.1</v>
      </c>
      <c r="F15" s="55" t="s">
        <v>25</v>
      </c>
      <c r="G15" s="56">
        <f aca="true" t="shared" si="17" ref="G15:H17">SUMIF(FB,SHIS,G$1:G$65536)</f>
        <v>13.933399999999999</v>
      </c>
      <c r="H15" s="56">
        <f t="shared" si="17"/>
        <v>14.5167</v>
      </c>
      <c r="I15" s="57">
        <f t="shared" si="1"/>
        <v>28.4501</v>
      </c>
      <c r="J15" s="56">
        <f aca="true" t="shared" si="18" ref="J15:K17">SUMIF(FB,SHIS,J$1:J$65536)</f>
        <v>19.745599999999996</v>
      </c>
      <c r="K15" s="56">
        <f t="shared" si="18"/>
        <v>4.969600000000001</v>
      </c>
      <c r="L15" s="57">
        <f t="shared" si="2"/>
        <v>24.715199999999996</v>
      </c>
      <c r="M15" s="56">
        <f aca="true" t="shared" si="19" ref="M15:N17">SUMIF(FB,SHIS,M$1:M$65536)</f>
        <v>95.29090000000002</v>
      </c>
      <c r="N15" s="56">
        <f t="shared" si="19"/>
        <v>62.9595</v>
      </c>
      <c r="O15" s="57">
        <f t="shared" si="3"/>
        <v>158.2504</v>
      </c>
      <c r="P15" s="56">
        <f aca="true" t="shared" si="20" ref="P15:Q17">SUMIF(FB,SHIS,P$1:P$65536)</f>
        <v>78.92339999999997</v>
      </c>
      <c r="Q15" s="56">
        <f t="shared" si="20"/>
        <v>2.4000000000000004</v>
      </c>
      <c r="R15" s="57">
        <f t="shared" si="4"/>
        <v>81.32339999999998</v>
      </c>
      <c r="S15" s="56">
        <f t="shared" si="5"/>
        <v>207.8933</v>
      </c>
      <c r="T15" s="56">
        <f t="shared" si="6"/>
        <v>84.8458</v>
      </c>
      <c r="U15" s="57">
        <f t="shared" si="7"/>
        <v>292.7391</v>
      </c>
      <c r="V15" s="58">
        <f t="shared" si="8"/>
        <v>0.5102512820693074</v>
      </c>
      <c r="W15" s="58">
        <f t="shared" si="9"/>
        <v>0.20107464232537067</v>
      </c>
      <c r="X15" s="58">
        <f t="shared" si="10"/>
        <v>0.39784733561494945</v>
      </c>
      <c r="Y15" s="58">
        <f t="shared" si="11"/>
        <v>0.029511801031437458</v>
      </c>
      <c r="Z15" s="59">
        <f t="shared" si="12"/>
        <v>0.2898341902397049</v>
      </c>
    </row>
    <row r="16" spans="1:26" ht="12.75">
      <c r="A16" s="22"/>
      <c r="B16" s="22" t="s">
        <v>16</v>
      </c>
      <c r="C16" s="23"/>
      <c r="D16" s="22"/>
      <c r="E16" s="31">
        <v>4.2</v>
      </c>
      <c r="F16" s="23" t="s">
        <v>26</v>
      </c>
      <c r="G16" s="32">
        <f t="shared" si="17"/>
        <v>32.8001</v>
      </c>
      <c r="H16" s="32">
        <f t="shared" si="17"/>
        <v>11.25</v>
      </c>
      <c r="I16" s="33">
        <f t="shared" si="1"/>
        <v>44.0501</v>
      </c>
      <c r="J16" s="32">
        <f t="shared" si="18"/>
        <v>26.911199999999994</v>
      </c>
      <c r="K16" s="32">
        <f t="shared" si="18"/>
        <v>4.2892</v>
      </c>
      <c r="L16" s="33">
        <f t="shared" si="2"/>
        <v>31.200399999999995</v>
      </c>
      <c r="M16" s="32">
        <f t="shared" si="19"/>
        <v>162.33569999999997</v>
      </c>
      <c r="N16" s="32">
        <f t="shared" si="19"/>
        <v>125.13039999999998</v>
      </c>
      <c r="O16" s="33">
        <f t="shared" si="3"/>
        <v>287.4661</v>
      </c>
      <c r="P16" s="32">
        <f t="shared" si="20"/>
        <v>129.01479999999998</v>
      </c>
      <c r="Q16" s="32">
        <f t="shared" si="20"/>
        <v>16.5213</v>
      </c>
      <c r="R16" s="33">
        <f t="shared" si="4"/>
        <v>145.53609999999998</v>
      </c>
      <c r="S16" s="32">
        <f t="shared" si="5"/>
        <v>351.06179999999995</v>
      </c>
      <c r="T16" s="32">
        <f t="shared" si="6"/>
        <v>157.19089999999997</v>
      </c>
      <c r="U16" s="33">
        <f t="shared" si="7"/>
        <v>508.25269999999995</v>
      </c>
      <c r="V16" s="34">
        <f t="shared" si="8"/>
        <v>0.25539102067872715</v>
      </c>
      <c r="W16" s="34">
        <f t="shared" si="9"/>
        <v>0.13747259650517304</v>
      </c>
      <c r="X16" s="34">
        <f t="shared" si="10"/>
        <v>0.43528749998695493</v>
      </c>
      <c r="Y16" s="34">
        <f t="shared" si="11"/>
        <v>0.11352028809346962</v>
      </c>
      <c r="Z16" s="35">
        <f t="shared" si="12"/>
        <v>0.3092770584396305</v>
      </c>
    </row>
    <row r="17" spans="1:26" ht="12.75">
      <c r="A17" s="22"/>
      <c r="B17" s="22" t="s">
        <v>16</v>
      </c>
      <c r="C17" s="23"/>
      <c r="D17" s="22"/>
      <c r="E17" s="36">
        <v>4.3</v>
      </c>
      <c r="F17" s="37" t="s">
        <v>27</v>
      </c>
      <c r="G17" s="38">
        <f t="shared" si="17"/>
        <v>1</v>
      </c>
      <c r="H17" s="38">
        <f t="shared" si="17"/>
        <v>0</v>
      </c>
      <c r="I17" s="39">
        <f t="shared" si="1"/>
        <v>1</v>
      </c>
      <c r="J17" s="38">
        <f t="shared" si="18"/>
        <v>0</v>
      </c>
      <c r="K17" s="38">
        <f t="shared" si="18"/>
        <v>0</v>
      </c>
      <c r="L17" s="39">
        <f t="shared" si="2"/>
        <v>0</v>
      </c>
      <c r="M17" s="38">
        <f t="shared" si="19"/>
        <v>0.125</v>
      </c>
      <c r="N17" s="38">
        <f t="shared" si="19"/>
        <v>0</v>
      </c>
      <c r="O17" s="39">
        <f t="shared" si="3"/>
        <v>0.125</v>
      </c>
      <c r="P17" s="38">
        <f t="shared" si="20"/>
        <v>7.2</v>
      </c>
      <c r="Q17" s="38">
        <f t="shared" si="20"/>
        <v>0</v>
      </c>
      <c r="R17" s="39">
        <f t="shared" si="4"/>
        <v>7.2</v>
      </c>
      <c r="S17" s="38">
        <f t="shared" si="5"/>
        <v>8.325</v>
      </c>
      <c r="T17" s="38">
        <f t="shared" si="6"/>
        <v>0</v>
      </c>
      <c r="U17" s="39">
        <f t="shared" si="7"/>
        <v>8.325</v>
      </c>
      <c r="V17" s="40">
        <f t="shared" si="8"/>
        <v>0</v>
      </c>
      <c r="W17" s="40">
        <f t="shared" si="9"/>
        <v>0</v>
      </c>
      <c r="X17" s="40">
        <f t="shared" si="10"/>
        <v>0</v>
      </c>
      <c r="Y17" s="40">
        <f t="shared" si="11"/>
        <v>0</v>
      </c>
      <c r="Z17" s="41">
        <f t="shared" si="12"/>
        <v>0</v>
      </c>
    </row>
    <row r="18" spans="1:26" ht="12.75">
      <c r="A18" s="22"/>
      <c r="B18" s="22"/>
      <c r="C18" s="23"/>
      <c r="D18" s="22"/>
      <c r="E18" s="60">
        <v>5</v>
      </c>
      <c r="F18" s="61" t="s">
        <v>28</v>
      </c>
      <c r="G18" s="62">
        <f>SUMIF(FBG,SHIS,G:G)</f>
        <v>74.6654</v>
      </c>
      <c r="H18" s="62">
        <f>SUMIF(FBG,SHIS,H:H)</f>
        <v>24.6666</v>
      </c>
      <c r="I18" s="63">
        <f t="shared" si="1"/>
        <v>99.33200000000001</v>
      </c>
      <c r="J18" s="62">
        <f>SUMIF(FBG,SHIS,J:J)</f>
        <v>83.19979999999995</v>
      </c>
      <c r="K18" s="62">
        <f>SUMIF(FBG,SHIS,K:K)</f>
        <v>28.902700000000003</v>
      </c>
      <c r="L18" s="63">
        <f t="shared" si="2"/>
        <v>112.10249999999996</v>
      </c>
      <c r="M18" s="62">
        <f>SUMIF(FBG,SHIS,M:M)</f>
        <v>258.69800000000015</v>
      </c>
      <c r="N18" s="62">
        <f>SUMIF(FBG,SHIS,N:N)</f>
        <v>200.97569999999988</v>
      </c>
      <c r="O18" s="63">
        <f t="shared" si="3"/>
        <v>459.67370000000005</v>
      </c>
      <c r="P18" s="62">
        <f>SUMIF(FBG,SHIS,P:P)</f>
        <v>580.6727000000005</v>
      </c>
      <c r="Q18" s="62">
        <f>SUMIF(FBG,SHIS,Q:Q)</f>
        <v>68.4912</v>
      </c>
      <c r="R18" s="63">
        <f t="shared" si="4"/>
        <v>649.1639000000006</v>
      </c>
      <c r="S18" s="62">
        <f t="shared" si="5"/>
        <v>997.2359000000006</v>
      </c>
      <c r="T18" s="62">
        <f t="shared" si="6"/>
        <v>323.0361999999999</v>
      </c>
      <c r="U18" s="63">
        <f t="shared" si="7"/>
        <v>1320.2721000000006</v>
      </c>
      <c r="V18" s="64">
        <f t="shared" si="8"/>
        <v>0.24832480972898963</v>
      </c>
      <c r="W18" s="64">
        <f t="shared" si="9"/>
        <v>0.2578238665507015</v>
      </c>
      <c r="X18" s="64">
        <f t="shared" si="10"/>
        <v>0.4372138323336746</v>
      </c>
      <c r="Y18" s="64">
        <f t="shared" si="11"/>
        <v>0.1055067911200853</v>
      </c>
      <c r="Z18" s="65">
        <f t="shared" si="12"/>
        <v>0.24467395773946882</v>
      </c>
    </row>
    <row r="19" spans="1:26" ht="12.75">
      <c r="A19" s="22"/>
      <c r="B19" s="22" t="s">
        <v>16</v>
      </c>
      <c r="C19" s="23"/>
      <c r="D19" s="22"/>
      <c r="E19" s="31">
        <v>5.1</v>
      </c>
      <c r="F19" s="23" t="s">
        <v>29</v>
      </c>
      <c r="G19" s="32">
        <f aca="true" t="shared" si="21" ref="G19:H24">SUMIF(FB,SHIS,G$1:G$65536)</f>
        <v>55.9403</v>
      </c>
      <c r="H19" s="32">
        <f t="shared" si="21"/>
        <v>18.6666</v>
      </c>
      <c r="I19" s="33">
        <f t="shared" si="1"/>
        <v>74.6069</v>
      </c>
      <c r="J19" s="32">
        <f aca="true" t="shared" si="22" ref="J19:K24">SUMIF(FB,SHIS,J$1:J$65536)</f>
        <v>53.021699999999946</v>
      </c>
      <c r="K19" s="32">
        <f t="shared" si="22"/>
        <v>22.048000000000002</v>
      </c>
      <c r="L19" s="33">
        <f t="shared" si="2"/>
        <v>75.06969999999995</v>
      </c>
      <c r="M19" s="32">
        <f aca="true" t="shared" si="23" ref="M19:N24">SUMIF(FB,SHIS,M$1:M$65536)</f>
        <v>151.84740000000008</v>
      </c>
      <c r="N19" s="32">
        <f t="shared" si="23"/>
        <v>146.04919999999987</v>
      </c>
      <c r="O19" s="33">
        <f t="shared" si="3"/>
        <v>297.8965999999999</v>
      </c>
      <c r="P19" s="32">
        <f aca="true" t="shared" si="24" ref="P19:Q24">SUMIF(FB,SHIS,P$1:P$65536)</f>
        <v>337.3854000000004</v>
      </c>
      <c r="Q19" s="32">
        <f t="shared" si="24"/>
        <v>43.41440000000001</v>
      </c>
      <c r="R19" s="33">
        <f t="shared" si="4"/>
        <v>380.7998000000004</v>
      </c>
      <c r="S19" s="32">
        <f t="shared" si="5"/>
        <v>598.1948000000004</v>
      </c>
      <c r="T19" s="32">
        <f t="shared" si="6"/>
        <v>230.1781999999999</v>
      </c>
      <c r="U19" s="33">
        <f t="shared" si="7"/>
        <v>828.3730000000003</v>
      </c>
      <c r="V19" s="34">
        <f t="shared" si="8"/>
        <v>0.25019937834168154</v>
      </c>
      <c r="W19" s="34">
        <f t="shared" si="9"/>
        <v>0.2937003877729632</v>
      </c>
      <c r="X19" s="34">
        <f t="shared" si="10"/>
        <v>0.4902680997366197</v>
      </c>
      <c r="Y19" s="34">
        <f t="shared" si="11"/>
        <v>0.114008463239739</v>
      </c>
      <c r="Z19" s="35">
        <f t="shared" si="12"/>
        <v>0.27786782041423347</v>
      </c>
    </row>
    <row r="20" spans="1:26" ht="12.75">
      <c r="A20" s="22"/>
      <c r="B20" s="22" t="s">
        <v>16</v>
      </c>
      <c r="C20" s="23"/>
      <c r="D20" s="22"/>
      <c r="E20" s="31">
        <v>5.2</v>
      </c>
      <c r="F20" s="23" t="s">
        <v>30</v>
      </c>
      <c r="G20" s="32">
        <f t="shared" si="21"/>
        <v>4.6667000000000005</v>
      </c>
      <c r="H20" s="32">
        <f t="shared" si="21"/>
        <v>0</v>
      </c>
      <c r="I20" s="33">
        <f t="shared" si="1"/>
        <v>4.6667000000000005</v>
      </c>
      <c r="J20" s="32">
        <f t="shared" si="22"/>
        <v>16.189600000000006</v>
      </c>
      <c r="K20" s="32">
        <f t="shared" si="22"/>
        <v>3.3641</v>
      </c>
      <c r="L20" s="33">
        <f t="shared" si="2"/>
        <v>19.553700000000006</v>
      </c>
      <c r="M20" s="32">
        <f t="shared" si="23"/>
        <v>25.568800000000003</v>
      </c>
      <c r="N20" s="32">
        <f t="shared" si="23"/>
        <v>3.9385000000000003</v>
      </c>
      <c r="O20" s="33">
        <f t="shared" si="3"/>
        <v>29.507300000000004</v>
      </c>
      <c r="P20" s="32">
        <f t="shared" si="24"/>
        <v>98.45390000000003</v>
      </c>
      <c r="Q20" s="32">
        <f t="shared" si="24"/>
        <v>9</v>
      </c>
      <c r="R20" s="33">
        <f t="shared" si="4"/>
        <v>107.45390000000003</v>
      </c>
      <c r="S20" s="32">
        <f t="shared" si="5"/>
        <v>144.87900000000005</v>
      </c>
      <c r="T20" s="32">
        <f t="shared" si="6"/>
        <v>16.302599999999998</v>
      </c>
      <c r="U20" s="33">
        <f t="shared" si="7"/>
        <v>161.18160000000006</v>
      </c>
      <c r="V20" s="34">
        <f t="shared" si="8"/>
        <v>0</v>
      </c>
      <c r="W20" s="34">
        <f t="shared" si="9"/>
        <v>0.17204416555434515</v>
      </c>
      <c r="X20" s="34">
        <f t="shared" si="10"/>
        <v>0.13347544505935818</v>
      </c>
      <c r="Y20" s="34">
        <f t="shared" si="11"/>
        <v>0.08375684828563688</v>
      </c>
      <c r="Z20" s="35">
        <f t="shared" si="12"/>
        <v>0.10114429934930533</v>
      </c>
    </row>
    <row r="21" spans="1:26" ht="12.75">
      <c r="A21" s="22"/>
      <c r="B21" s="22" t="s">
        <v>16</v>
      </c>
      <c r="C21" s="23"/>
      <c r="D21" s="22"/>
      <c r="E21" s="31">
        <v>5.3</v>
      </c>
      <c r="F21" s="23" t="s">
        <v>31</v>
      </c>
      <c r="G21" s="32">
        <f t="shared" si="21"/>
        <v>14.058399999999999</v>
      </c>
      <c r="H21" s="32">
        <f t="shared" si="21"/>
        <v>6</v>
      </c>
      <c r="I21" s="33">
        <f t="shared" si="1"/>
        <v>20.0584</v>
      </c>
      <c r="J21" s="32">
        <f t="shared" si="22"/>
        <v>12.9215</v>
      </c>
      <c r="K21" s="32">
        <f t="shared" si="22"/>
        <v>3.4173</v>
      </c>
      <c r="L21" s="33">
        <f t="shared" si="2"/>
        <v>16.3388</v>
      </c>
      <c r="M21" s="32">
        <f t="shared" si="23"/>
        <v>78.25480000000006</v>
      </c>
      <c r="N21" s="32">
        <f t="shared" si="23"/>
        <v>50.988</v>
      </c>
      <c r="O21" s="33">
        <f t="shared" si="3"/>
        <v>129.24280000000005</v>
      </c>
      <c r="P21" s="32">
        <f t="shared" si="24"/>
        <v>132.17860000000002</v>
      </c>
      <c r="Q21" s="32">
        <f t="shared" si="24"/>
        <v>14.2768</v>
      </c>
      <c r="R21" s="33">
        <f t="shared" si="4"/>
        <v>146.45540000000003</v>
      </c>
      <c r="S21" s="32">
        <f t="shared" si="5"/>
        <v>237.41330000000008</v>
      </c>
      <c r="T21" s="32">
        <f t="shared" si="6"/>
        <v>74.68209999999999</v>
      </c>
      <c r="U21" s="33">
        <f t="shared" si="7"/>
        <v>312.09540000000004</v>
      </c>
      <c r="V21" s="34">
        <f t="shared" si="8"/>
        <v>0.29912655047262</v>
      </c>
      <c r="W21" s="34">
        <f t="shared" si="9"/>
        <v>0.2091524469361275</v>
      </c>
      <c r="X21" s="34">
        <f t="shared" si="10"/>
        <v>0.3945132726929468</v>
      </c>
      <c r="Y21" s="34">
        <f t="shared" si="11"/>
        <v>0.09748223691308068</v>
      </c>
      <c r="Z21" s="35">
        <f t="shared" si="12"/>
        <v>0.23929253683328874</v>
      </c>
    </row>
    <row r="22" spans="1:26" ht="12.75">
      <c r="A22" s="22"/>
      <c r="B22" s="22" t="s">
        <v>16</v>
      </c>
      <c r="C22" s="23"/>
      <c r="D22" s="22"/>
      <c r="E22" s="31">
        <v>5.4</v>
      </c>
      <c r="F22" s="23" t="s">
        <v>32</v>
      </c>
      <c r="G22" s="32">
        <f t="shared" si="21"/>
        <v>0</v>
      </c>
      <c r="H22" s="32">
        <f t="shared" si="21"/>
        <v>0</v>
      </c>
      <c r="I22" s="33">
        <f t="shared" si="1"/>
        <v>0</v>
      </c>
      <c r="J22" s="32">
        <f t="shared" si="22"/>
        <v>0</v>
      </c>
      <c r="K22" s="32">
        <f t="shared" si="22"/>
        <v>0</v>
      </c>
      <c r="L22" s="33">
        <f t="shared" si="2"/>
        <v>0</v>
      </c>
      <c r="M22" s="32">
        <f t="shared" si="23"/>
        <v>0</v>
      </c>
      <c r="N22" s="32">
        <f t="shared" si="23"/>
        <v>0</v>
      </c>
      <c r="O22" s="33">
        <f t="shared" si="3"/>
        <v>0</v>
      </c>
      <c r="P22" s="32">
        <f t="shared" si="24"/>
        <v>0</v>
      </c>
      <c r="Q22" s="32">
        <f t="shared" si="24"/>
        <v>0</v>
      </c>
      <c r="R22" s="33">
        <f t="shared" si="4"/>
        <v>0</v>
      </c>
      <c r="S22" s="32"/>
      <c r="T22" s="32"/>
      <c r="U22" s="33">
        <f aca="true" t="shared" si="25" ref="U22:U29">I22+L22+O22+R22</f>
        <v>0</v>
      </c>
      <c r="V22" s="34">
        <f t="shared" si="8"/>
        <v>0</v>
      </c>
      <c r="W22" s="34">
        <f t="shared" si="9"/>
        <v>0</v>
      </c>
      <c r="X22" s="34">
        <f t="shared" si="10"/>
        <v>0</v>
      </c>
      <c r="Y22" s="34">
        <f t="shared" si="11"/>
        <v>0</v>
      </c>
      <c r="Z22" s="35">
        <f t="shared" si="12"/>
        <v>0</v>
      </c>
    </row>
    <row r="23" spans="1:26" ht="12.75">
      <c r="A23" s="22"/>
      <c r="B23" s="22" t="s">
        <v>16</v>
      </c>
      <c r="C23" s="23"/>
      <c r="D23" s="22"/>
      <c r="E23" s="36">
        <v>5.5</v>
      </c>
      <c r="F23" s="37" t="s">
        <v>33</v>
      </c>
      <c r="G23" s="38">
        <f t="shared" si="21"/>
        <v>0</v>
      </c>
      <c r="H23" s="38">
        <f t="shared" si="21"/>
        <v>0</v>
      </c>
      <c r="I23" s="33">
        <f t="shared" si="1"/>
        <v>0</v>
      </c>
      <c r="J23" s="38">
        <f t="shared" si="22"/>
        <v>1.0670000000000002</v>
      </c>
      <c r="K23" s="38">
        <f t="shared" si="22"/>
        <v>0.0733</v>
      </c>
      <c r="L23" s="33">
        <f t="shared" si="2"/>
        <v>1.1403</v>
      </c>
      <c r="M23" s="38">
        <f t="shared" si="23"/>
        <v>3.027</v>
      </c>
      <c r="N23" s="38">
        <f t="shared" si="23"/>
        <v>0</v>
      </c>
      <c r="O23" s="33">
        <f t="shared" si="3"/>
        <v>3.027</v>
      </c>
      <c r="P23" s="38">
        <f t="shared" si="24"/>
        <v>12.654799999999998</v>
      </c>
      <c r="Q23" s="38">
        <f t="shared" si="24"/>
        <v>1.8</v>
      </c>
      <c r="R23" s="33">
        <f t="shared" si="4"/>
        <v>14.454799999999999</v>
      </c>
      <c r="S23" s="38"/>
      <c r="T23" s="38"/>
      <c r="U23" s="33">
        <f t="shared" si="25"/>
        <v>18.6221</v>
      </c>
      <c r="V23" s="34">
        <f t="shared" si="8"/>
        <v>0</v>
      </c>
      <c r="W23" s="34">
        <f t="shared" si="9"/>
        <v>0.06428132947469964</v>
      </c>
      <c r="X23" s="34">
        <f t="shared" si="10"/>
        <v>0</v>
      </c>
      <c r="Y23" s="34">
        <f t="shared" si="11"/>
        <v>0.1245261089741816</v>
      </c>
      <c r="Z23" s="35">
        <f t="shared" si="12"/>
        <v>0</v>
      </c>
    </row>
    <row r="24" spans="1:26" ht="12.75">
      <c r="A24" s="22"/>
      <c r="B24" s="22" t="s">
        <v>16</v>
      </c>
      <c r="C24" s="23"/>
      <c r="D24" s="22"/>
      <c r="E24" s="42">
        <v>7</v>
      </c>
      <c r="F24" s="43" t="s">
        <v>34</v>
      </c>
      <c r="G24" s="44">
        <f t="shared" si="21"/>
        <v>3</v>
      </c>
      <c r="H24" s="44">
        <f t="shared" si="21"/>
        <v>1</v>
      </c>
      <c r="I24" s="45">
        <f t="shared" si="1"/>
        <v>4</v>
      </c>
      <c r="J24" s="44">
        <f t="shared" si="22"/>
        <v>15.204100000000004</v>
      </c>
      <c r="K24" s="44">
        <f t="shared" si="22"/>
        <v>1.3308</v>
      </c>
      <c r="L24" s="45">
        <f t="shared" si="2"/>
        <v>16.534900000000004</v>
      </c>
      <c r="M24" s="44">
        <f t="shared" si="23"/>
        <v>16.508699999999997</v>
      </c>
      <c r="N24" s="44">
        <f t="shared" si="23"/>
        <v>4.6959</v>
      </c>
      <c r="O24" s="45">
        <f t="shared" si="3"/>
        <v>21.2046</v>
      </c>
      <c r="P24" s="44">
        <f t="shared" si="24"/>
        <v>11.183100000000001</v>
      </c>
      <c r="Q24" s="44">
        <f t="shared" si="24"/>
        <v>0.475</v>
      </c>
      <c r="R24" s="45">
        <f t="shared" si="4"/>
        <v>11.658100000000001</v>
      </c>
      <c r="S24" s="44">
        <f aca="true" t="shared" si="26" ref="S24:T30">G24+J24+M24+P24</f>
        <v>45.895900000000005</v>
      </c>
      <c r="T24" s="44">
        <f t="shared" si="26"/>
        <v>7.5017</v>
      </c>
      <c r="U24" s="45">
        <f t="shared" si="25"/>
        <v>53.39760000000001</v>
      </c>
      <c r="V24" s="46">
        <f t="shared" si="8"/>
        <v>0.25</v>
      </c>
      <c r="W24" s="46">
        <f t="shared" si="9"/>
        <v>0.08048430894653126</v>
      </c>
      <c r="X24" s="46">
        <f t="shared" si="10"/>
        <v>0.221456665063241</v>
      </c>
      <c r="Y24" s="46">
        <f t="shared" si="11"/>
        <v>0.04074420360092982</v>
      </c>
      <c r="Z24" s="47">
        <f t="shared" si="12"/>
        <v>0.14048758745711415</v>
      </c>
    </row>
    <row r="25" spans="1:26" ht="12.75">
      <c r="A25" s="22"/>
      <c r="B25" s="22"/>
      <c r="C25" s="23"/>
      <c r="D25" s="22"/>
      <c r="E25" s="60">
        <v>8</v>
      </c>
      <c r="F25" s="61" t="s">
        <v>35</v>
      </c>
      <c r="G25" s="62">
        <f>SUMIF(FBG,SHIS,G:G)</f>
        <v>3.6667</v>
      </c>
      <c r="H25" s="62">
        <f>SUMIF(FBG,SHIS,H:H)</f>
        <v>0</v>
      </c>
      <c r="I25" s="63">
        <f t="shared" si="1"/>
        <v>3.6667</v>
      </c>
      <c r="J25" s="62">
        <f>SUMIF(FBG,SHIS,J:J)</f>
        <v>11.887199999999991</v>
      </c>
      <c r="K25" s="62">
        <f>SUMIF(FBG,SHIS,K:K)</f>
        <v>0.8398000000000001</v>
      </c>
      <c r="L25" s="63">
        <f t="shared" si="2"/>
        <v>12.726999999999991</v>
      </c>
      <c r="M25" s="62">
        <f>SUMIF(FBG,SHIS,M:M)</f>
        <v>29.252800000000008</v>
      </c>
      <c r="N25" s="62">
        <f>SUMIF(FBG,SHIS,N:N)</f>
        <v>6.9544999999999995</v>
      </c>
      <c r="O25" s="63">
        <f t="shared" si="3"/>
        <v>36.207300000000004</v>
      </c>
      <c r="P25" s="62">
        <f>SUMIF(FBG,SHIS,P:P)</f>
        <v>178.82279999999997</v>
      </c>
      <c r="Q25" s="62">
        <f>SUMIF(FBG,SHIS,Q:Q)</f>
        <v>47.1814</v>
      </c>
      <c r="R25" s="63">
        <f t="shared" si="4"/>
        <v>226.00419999999997</v>
      </c>
      <c r="S25" s="62">
        <f t="shared" si="26"/>
        <v>223.62949999999998</v>
      </c>
      <c r="T25" s="62">
        <f t="shared" si="26"/>
        <v>54.975699999999996</v>
      </c>
      <c r="U25" s="63">
        <f t="shared" si="25"/>
        <v>278.60519999999997</v>
      </c>
      <c r="V25" s="64">
        <f t="shared" si="8"/>
        <v>0</v>
      </c>
      <c r="W25" s="64">
        <f t="shared" si="9"/>
        <v>0.06598569969356491</v>
      </c>
      <c r="X25" s="64">
        <f t="shared" si="10"/>
        <v>0.1920745264076581</v>
      </c>
      <c r="Y25" s="64">
        <f t="shared" si="11"/>
        <v>0.20876337696379096</v>
      </c>
      <c r="Z25" s="65">
        <f t="shared" si="12"/>
        <v>0.19732474483606194</v>
      </c>
    </row>
    <row r="26" spans="1:26" ht="12.75">
      <c r="A26" s="22"/>
      <c r="B26" s="22" t="s">
        <v>16</v>
      </c>
      <c r="C26" s="23"/>
      <c r="D26" s="22"/>
      <c r="E26" s="54">
        <v>8.1</v>
      </c>
      <c r="F26" s="55" t="s">
        <v>36</v>
      </c>
      <c r="G26" s="56">
        <f aca="true" t="shared" si="27" ref="G26:H30">SUMIF(FB,SHIS,G$1:G$65536)</f>
        <v>3.6667</v>
      </c>
      <c r="H26" s="56">
        <f t="shared" si="27"/>
        <v>0</v>
      </c>
      <c r="I26" s="57">
        <f t="shared" si="1"/>
        <v>3.6667</v>
      </c>
      <c r="J26" s="56">
        <f aca="true" t="shared" si="28" ref="J26:K30">SUMIF(FB,SHIS,J$1:J$65536)</f>
        <v>1.4145999999999999</v>
      </c>
      <c r="K26" s="56">
        <f t="shared" si="28"/>
        <v>0.125</v>
      </c>
      <c r="L26" s="57">
        <f t="shared" si="2"/>
        <v>1.5395999999999999</v>
      </c>
      <c r="M26" s="56">
        <f aca="true" t="shared" si="29" ref="M26:N30">SUMIF(FB,SHIS,M$1:M$65536)</f>
        <v>27.774200000000008</v>
      </c>
      <c r="N26" s="56">
        <f t="shared" si="29"/>
        <v>6.312799999999999</v>
      </c>
      <c r="O26" s="57">
        <f t="shared" si="3"/>
        <v>34.087</v>
      </c>
      <c r="P26" s="56">
        <f aca="true" t="shared" si="30" ref="P26:Q30">SUMIF(FB,SHIS,P$1:P$65536)</f>
        <v>98.83039999999997</v>
      </c>
      <c r="Q26" s="56">
        <f t="shared" si="30"/>
        <v>4.9666</v>
      </c>
      <c r="R26" s="57">
        <f t="shared" si="4"/>
        <v>103.79699999999997</v>
      </c>
      <c r="S26" s="56">
        <f t="shared" si="26"/>
        <v>131.68589999999998</v>
      </c>
      <c r="T26" s="56">
        <f t="shared" si="26"/>
        <v>11.404399999999999</v>
      </c>
      <c r="U26" s="57">
        <f t="shared" si="25"/>
        <v>143.09029999999996</v>
      </c>
      <c r="V26" s="58">
        <f t="shared" si="8"/>
        <v>0</v>
      </c>
      <c r="W26" s="58">
        <f t="shared" si="9"/>
        <v>0.0811899194595999</v>
      </c>
      <c r="X26" s="58">
        <f t="shared" si="10"/>
        <v>0.1851967025552263</v>
      </c>
      <c r="Y26" s="58">
        <f t="shared" si="11"/>
        <v>0.047849167124290694</v>
      </c>
      <c r="Z26" s="59">
        <f t="shared" si="12"/>
        <v>0.0797007204541468</v>
      </c>
    </row>
    <row r="27" spans="1:26" ht="12.75">
      <c r="A27" s="22"/>
      <c r="B27" s="22" t="s">
        <v>16</v>
      </c>
      <c r="C27" s="23"/>
      <c r="D27" s="22"/>
      <c r="E27" s="54">
        <v>8.2</v>
      </c>
      <c r="F27" s="55" t="s">
        <v>37</v>
      </c>
      <c r="G27" s="56">
        <f t="shared" si="27"/>
        <v>0</v>
      </c>
      <c r="H27" s="56">
        <f t="shared" si="27"/>
        <v>0</v>
      </c>
      <c r="I27" s="57">
        <f t="shared" si="1"/>
        <v>0</v>
      </c>
      <c r="J27" s="56">
        <f t="shared" si="28"/>
        <v>0</v>
      </c>
      <c r="K27" s="56">
        <f t="shared" si="28"/>
        <v>0</v>
      </c>
      <c r="L27" s="57">
        <f t="shared" si="2"/>
        <v>0</v>
      </c>
      <c r="M27" s="56">
        <f t="shared" si="29"/>
        <v>0.3203</v>
      </c>
      <c r="N27" s="56">
        <f t="shared" si="29"/>
        <v>0</v>
      </c>
      <c r="O27" s="57">
        <f t="shared" si="3"/>
        <v>0.3203</v>
      </c>
      <c r="P27" s="56">
        <f t="shared" si="30"/>
        <v>11.275100000000002</v>
      </c>
      <c r="Q27" s="56">
        <f t="shared" si="30"/>
        <v>0.9868000000000001</v>
      </c>
      <c r="R27" s="57">
        <f t="shared" si="4"/>
        <v>12.261900000000002</v>
      </c>
      <c r="S27" s="56">
        <f t="shared" si="26"/>
        <v>11.595400000000001</v>
      </c>
      <c r="T27" s="56">
        <f t="shared" si="26"/>
        <v>0.9868000000000001</v>
      </c>
      <c r="U27" s="57">
        <f t="shared" si="25"/>
        <v>12.582200000000002</v>
      </c>
      <c r="V27" s="58">
        <f t="shared" si="8"/>
        <v>0</v>
      </c>
      <c r="W27" s="58">
        <f t="shared" si="9"/>
        <v>0</v>
      </c>
      <c r="X27" s="58">
        <f t="shared" si="10"/>
        <v>0</v>
      </c>
      <c r="Y27" s="58">
        <f t="shared" si="11"/>
        <v>0.08047692445705804</v>
      </c>
      <c r="Z27" s="59">
        <f t="shared" si="12"/>
        <v>0.07842825578992545</v>
      </c>
    </row>
    <row r="28" spans="1:26" ht="12.75">
      <c r="A28" s="22"/>
      <c r="B28" s="22" t="s">
        <v>16</v>
      </c>
      <c r="C28" s="23"/>
      <c r="D28" s="22"/>
      <c r="E28" s="54">
        <v>8.3</v>
      </c>
      <c r="F28" s="55" t="s">
        <v>38</v>
      </c>
      <c r="G28" s="56">
        <f t="shared" si="27"/>
        <v>0</v>
      </c>
      <c r="H28" s="56">
        <f t="shared" si="27"/>
        <v>0</v>
      </c>
      <c r="I28" s="57">
        <f t="shared" si="1"/>
        <v>0</v>
      </c>
      <c r="J28" s="56">
        <f t="shared" si="28"/>
        <v>0.06820000000000001</v>
      </c>
      <c r="K28" s="56">
        <f t="shared" si="28"/>
        <v>0.0127</v>
      </c>
      <c r="L28" s="57">
        <f t="shared" si="2"/>
        <v>0.08090000000000001</v>
      </c>
      <c r="M28" s="56">
        <f t="shared" si="29"/>
        <v>0</v>
      </c>
      <c r="N28" s="56">
        <f t="shared" si="29"/>
        <v>0</v>
      </c>
      <c r="O28" s="57">
        <f t="shared" si="3"/>
        <v>0</v>
      </c>
      <c r="P28" s="56">
        <f t="shared" si="30"/>
        <v>59.22800000000002</v>
      </c>
      <c r="Q28" s="56">
        <f t="shared" si="30"/>
        <v>40.6382</v>
      </c>
      <c r="R28" s="57">
        <f t="shared" si="4"/>
        <v>99.86620000000002</v>
      </c>
      <c r="S28" s="56">
        <f t="shared" si="26"/>
        <v>59.29620000000002</v>
      </c>
      <c r="T28" s="56">
        <f t="shared" si="26"/>
        <v>40.6509</v>
      </c>
      <c r="U28" s="57">
        <f t="shared" si="25"/>
        <v>99.94710000000002</v>
      </c>
      <c r="V28" s="58">
        <f t="shared" si="8"/>
        <v>0</v>
      </c>
      <c r="W28" s="58">
        <f t="shared" si="9"/>
        <v>0.15698393077873915</v>
      </c>
      <c r="X28" s="58">
        <f t="shared" si="10"/>
        <v>0</v>
      </c>
      <c r="Y28" s="58">
        <f t="shared" si="11"/>
        <v>0.40692646761366696</v>
      </c>
      <c r="Z28" s="59">
        <f t="shared" si="12"/>
        <v>0.40672415707909476</v>
      </c>
    </row>
    <row r="29" spans="1:26" ht="13.5" thickBot="1">
      <c r="A29" s="66"/>
      <c r="B29" s="66" t="s">
        <v>16</v>
      </c>
      <c r="C29" s="67"/>
      <c r="D29" s="66"/>
      <c r="E29" s="68">
        <v>8.4</v>
      </c>
      <c r="F29" s="69" t="s">
        <v>39</v>
      </c>
      <c r="G29" s="70">
        <f t="shared" si="27"/>
        <v>0</v>
      </c>
      <c r="H29" s="70">
        <f t="shared" si="27"/>
        <v>0</v>
      </c>
      <c r="I29" s="71">
        <f t="shared" si="1"/>
        <v>0</v>
      </c>
      <c r="J29" s="70">
        <f t="shared" si="28"/>
        <v>10.404399999999992</v>
      </c>
      <c r="K29" s="70">
        <f t="shared" si="28"/>
        <v>0.7021000000000001</v>
      </c>
      <c r="L29" s="71">
        <f t="shared" si="2"/>
        <v>11.106499999999992</v>
      </c>
      <c r="M29" s="70">
        <f t="shared" si="29"/>
        <v>1.1583</v>
      </c>
      <c r="N29" s="70">
        <f t="shared" si="29"/>
        <v>0.6416999999999999</v>
      </c>
      <c r="O29" s="71">
        <f t="shared" si="3"/>
        <v>1.8</v>
      </c>
      <c r="P29" s="70">
        <f t="shared" si="30"/>
        <v>9.489299999999991</v>
      </c>
      <c r="Q29" s="70">
        <f t="shared" si="30"/>
        <v>0.5898</v>
      </c>
      <c r="R29" s="71">
        <f t="shared" si="4"/>
        <v>10.079099999999992</v>
      </c>
      <c r="S29" s="70">
        <f t="shared" si="26"/>
        <v>21.051999999999985</v>
      </c>
      <c r="T29" s="70">
        <f t="shared" si="26"/>
        <v>1.9335999999999998</v>
      </c>
      <c r="U29" s="71">
        <f t="shared" si="25"/>
        <v>22.985599999999984</v>
      </c>
      <c r="V29" s="72">
        <f t="shared" si="8"/>
        <v>0</v>
      </c>
      <c r="W29" s="72">
        <f t="shared" si="9"/>
        <v>0.06321523432224378</v>
      </c>
      <c r="X29" s="72">
        <f t="shared" si="10"/>
        <v>0.3565</v>
      </c>
      <c r="Y29" s="72">
        <f t="shared" si="11"/>
        <v>0.058517129505610666</v>
      </c>
      <c r="Z29" s="73">
        <f t="shared" si="12"/>
        <v>0.08412223305025761</v>
      </c>
    </row>
    <row r="30" spans="1:26" s="81" customFormat="1" ht="13.5" thickBot="1">
      <c r="A30" s="74"/>
      <c r="B30" s="74"/>
      <c r="C30" s="75"/>
      <c r="D30" s="74"/>
      <c r="E30" s="76" t="s">
        <v>16</v>
      </c>
      <c r="F30" s="75" t="s">
        <v>5</v>
      </c>
      <c r="G30" s="77">
        <f t="shared" si="27"/>
        <v>188.5468</v>
      </c>
      <c r="H30" s="77">
        <f t="shared" si="27"/>
        <v>135.5129</v>
      </c>
      <c r="I30" s="78">
        <f t="shared" si="1"/>
        <v>324.0597</v>
      </c>
      <c r="J30" s="77">
        <f t="shared" si="28"/>
        <v>197.44839999999996</v>
      </c>
      <c r="K30" s="77">
        <f t="shared" si="28"/>
        <v>55.81850000000001</v>
      </c>
      <c r="L30" s="78">
        <f t="shared" si="2"/>
        <v>253.26689999999996</v>
      </c>
      <c r="M30" s="77">
        <f t="shared" si="29"/>
        <v>909.4266000000001</v>
      </c>
      <c r="N30" s="77">
        <f t="shared" si="29"/>
        <v>496.13609999999983</v>
      </c>
      <c r="O30" s="78">
        <f t="shared" si="3"/>
        <v>1405.5627</v>
      </c>
      <c r="P30" s="77">
        <f t="shared" si="30"/>
        <v>1098.4365000000003</v>
      </c>
      <c r="Q30" s="77">
        <f t="shared" si="30"/>
        <v>142.7609</v>
      </c>
      <c r="R30" s="78">
        <f t="shared" si="4"/>
        <v>1241.1974000000002</v>
      </c>
      <c r="S30" s="77">
        <f t="shared" si="26"/>
        <v>2393.8583000000003</v>
      </c>
      <c r="T30" s="77">
        <f t="shared" si="26"/>
        <v>830.2283999999999</v>
      </c>
      <c r="U30" s="78">
        <f>SUM(S30:T30)</f>
        <v>3224.0867000000003</v>
      </c>
      <c r="V30" s="79">
        <f t="shared" si="8"/>
        <v>0.41817263917728736</v>
      </c>
      <c r="W30" s="79">
        <f t="shared" si="9"/>
        <v>0.22039397963176402</v>
      </c>
      <c r="X30" s="79">
        <f t="shared" si="10"/>
        <v>0.35298041133277075</v>
      </c>
      <c r="Y30" s="79">
        <f t="shared" si="11"/>
        <v>0.11501869082226564</v>
      </c>
      <c r="Z30" s="80">
        <f t="shared" si="12"/>
        <v>0.25750808748412374</v>
      </c>
    </row>
    <row r="31" spans="5:26" ht="12.75">
      <c r="E31" s="83"/>
      <c r="F31" s="84" t="s">
        <v>40</v>
      </c>
      <c r="V31"/>
      <c r="W31"/>
      <c r="X31"/>
      <c r="Y31"/>
      <c r="Z31"/>
    </row>
    <row r="32" spans="1:26" ht="12.75">
      <c r="A32" s="85"/>
      <c r="B32" s="85" t="s">
        <v>41</v>
      </c>
      <c r="C32" s="86"/>
      <c r="D32" s="85"/>
      <c r="E32" s="167" t="s">
        <v>124</v>
      </c>
      <c r="F32" s="168" t="s">
        <v>125</v>
      </c>
      <c r="G32" s="87">
        <f aca="true" t="shared" si="31" ref="G32:T37">SUMIF(Fak,SHIS,G$1:G$65536)</f>
        <v>22.950000000000003</v>
      </c>
      <c r="H32" s="87">
        <f t="shared" si="31"/>
        <v>45.3333</v>
      </c>
      <c r="I32" s="88">
        <f aca="true" t="shared" si="32" ref="I32:I37">SUM(G32:H32)</f>
        <v>68.2833</v>
      </c>
      <c r="J32" s="87">
        <f t="shared" si="31"/>
        <v>16.3875</v>
      </c>
      <c r="K32" s="87">
        <f t="shared" si="31"/>
        <v>9.629299999999999</v>
      </c>
      <c r="L32" s="88">
        <f aca="true" t="shared" si="33" ref="L32:L37">SUM(J32:K32)</f>
        <v>26.016799999999996</v>
      </c>
      <c r="M32" s="87">
        <f t="shared" si="31"/>
        <v>104.8826</v>
      </c>
      <c r="N32" s="87">
        <f t="shared" si="31"/>
        <v>35.0444</v>
      </c>
      <c r="O32" s="88">
        <f aca="true" t="shared" si="34" ref="O32:O37">SUM(M32:N32)</f>
        <v>139.927</v>
      </c>
      <c r="P32" s="87">
        <f t="shared" si="31"/>
        <v>35.845</v>
      </c>
      <c r="Q32" s="87">
        <f t="shared" si="31"/>
        <v>4.0861</v>
      </c>
      <c r="R32" s="88">
        <f aca="true" t="shared" si="35" ref="R32:R37">SUM(P32:Q32)</f>
        <v>39.9311</v>
      </c>
      <c r="S32" s="87">
        <f t="shared" si="31"/>
        <v>180.0651</v>
      </c>
      <c r="T32" s="87">
        <f t="shared" si="31"/>
        <v>94.09310000000002</v>
      </c>
      <c r="U32" s="88">
        <f aca="true" t="shared" si="36" ref="U32:U37">SUM(S32:T32)</f>
        <v>274.1582</v>
      </c>
      <c r="V32" s="169">
        <f aca="true" t="shared" si="37" ref="V32:V37">H32+K32+N32</f>
        <v>90.007</v>
      </c>
      <c r="W32" s="169"/>
      <c r="X32" s="89"/>
      <c r="Y32" s="89"/>
      <c r="Z32" s="90"/>
    </row>
    <row r="33" spans="1:26" ht="12.75">
      <c r="A33" s="22"/>
      <c r="B33" s="22" t="s">
        <v>41</v>
      </c>
      <c r="C33" s="23"/>
      <c r="D33" s="22"/>
      <c r="E33" s="170" t="s">
        <v>126</v>
      </c>
      <c r="F33" s="171" t="s">
        <v>127</v>
      </c>
      <c r="G33" s="32">
        <f t="shared" si="31"/>
        <v>60.607</v>
      </c>
      <c r="H33" s="32">
        <f t="shared" si="31"/>
        <v>18.6666</v>
      </c>
      <c r="I33" s="33">
        <f t="shared" si="32"/>
        <v>79.2736</v>
      </c>
      <c r="J33" s="32">
        <f t="shared" si="31"/>
        <v>70.27829999999994</v>
      </c>
      <c r="K33" s="32">
        <f t="shared" si="31"/>
        <v>25.485400000000002</v>
      </c>
      <c r="L33" s="33">
        <f t="shared" si="33"/>
        <v>95.76369999999994</v>
      </c>
      <c r="M33" s="32">
        <f t="shared" si="31"/>
        <v>180.44320000000008</v>
      </c>
      <c r="N33" s="32">
        <f t="shared" si="31"/>
        <v>149.98769999999988</v>
      </c>
      <c r="O33" s="33">
        <f t="shared" si="34"/>
        <v>330.43089999999995</v>
      </c>
      <c r="P33" s="32">
        <f t="shared" si="31"/>
        <v>448.49410000000046</v>
      </c>
      <c r="Q33" s="32">
        <f t="shared" si="31"/>
        <v>54.214400000000005</v>
      </c>
      <c r="R33" s="33">
        <f t="shared" si="35"/>
        <v>502.70850000000047</v>
      </c>
      <c r="S33" s="32">
        <f t="shared" si="31"/>
        <v>759.8226000000004</v>
      </c>
      <c r="T33" s="32">
        <f t="shared" si="31"/>
        <v>248.35409999999987</v>
      </c>
      <c r="U33" s="33">
        <f t="shared" si="36"/>
        <v>1008.1767000000003</v>
      </c>
      <c r="V33" s="172">
        <f t="shared" si="37"/>
        <v>194.1396999999999</v>
      </c>
      <c r="W33" s="172"/>
      <c r="X33" s="34"/>
      <c r="Y33" s="34"/>
      <c r="Z33" s="35"/>
    </row>
    <row r="34" spans="1:26" ht="12.75">
      <c r="A34" s="22"/>
      <c r="B34" s="22" t="s">
        <v>41</v>
      </c>
      <c r="C34" s="23"/>
      <c r="D34" s="22"/>
      <c r="E34" s="170" t="s">
        <v>128</v>
      </c>
      <c r="F34" s="171" t="s">
        <v>129</v>
      </c>
      <c r="G34" s="32">
        <f t="shared" si="31"/>
        <v>0</v>
      </c>
      <c r="H34" s="32">
        <f t="shared" si="31"/>
        <v>0</v>
      </c>
      <c r="I34" s="33">
        <f t="shared" si="32"/>
        <v>0</v>
      </c>
      <c r="J34" s="32">
        <f t="shared" si="31"/>
        <v>0</v>
      </c>
      <c r="K34" s="32">
        <f t="shared" si="31"/>
        <v>0</v>
      </c>
      <c r="L34" s="33">
        <f t="shared" si="33"/>
        <v>0</v>
      </c>
      <c r="M34" s="32">
        <f t="shared" si="31"/>
        <v>0</v>
      </c>
      <c r="N34" s="32">
        <f t="shared" si="31"/>
        <v>0</v>
      </c>
      <c r="O34" s="33">
        <f t="shared" si="34"/>
        <v>0</v>
      </c>
      <c r="P34" s="32">
        <f t="shared" si="31"/>
        <v>0</v>
      </c>
      <c r="Q34" s="32">
        <f t="shared" si="31"/>
        <v>0</v>
      </c>
      <c r="R34" s="33">
        <f t="shared" si="35"/>
        <v>0</v>
      </c>
      <c r="S34" s="32">
        <f t="shared" si="31"/>
        <v>0</v>
      </c>
      <c r="T34" s="32">
        <f t="shared" si="31"/>
        <v>0</v>
      </c>
      <c r="U34" s="33">
        <f t="shared" si="36"/>
        <v>0</v>
      </c>
      <c r="V34" s="172">
        <f t="shared" si="37"/>
        <v>0</v>
      </c>
      <c r="W34" s="172"/>
      <c r="X34" s="34"/>
      <c r="Y34" s="34"/>
      <c r="Z34" s="35"/>
    </row>
    <row r="35" spans="1:26" ht="12.75">
      <c r="A35" s="22"/>
      <c r="B35" s="22" t="s">
        <v>41</v>
      </c>
      <c r="C35" s="23"/>
      <c r="D35" s="22"/>
      <c r="E35" s="170" t="s">
        <v>130</v>
      </c>
      <c r="F35" s="171" t="s">
        <v>131</v>
      </c>
      <c r="G35" s="32">
        <f t="shared" si="31"/>
        <v>32.1918</v>
      </c>
      <c r="H35" s="32">
        <f t="shared" si="31"/>
        <v>13.25</v>
      </c>
      <c r="I35" s="33">
        <f t="shared" si="32"/>
        <v>45.4418</v>
      </c>
      <c r="J35" s="32">
        <f t="shared" si="31"/>
        <v>26.1637</v>
      </c>
      <c r="K35" s="32">
        <f t="shared" si="31"/>
        <v>5.1643</v>
      </c>
      <c r="L35" s="33">
        <f t="shared" si="33"/>
        <v>31.328</v>
      </c>
      <c r="M35" s="32">
        <f t="shared" si="31"/>
        <v>140.23860000000008</v>
      </c>
      <c r="N35" s="32">
        <f t="shared" si="31"/>
        <v>116.32039999999999</v>
      </c>
      <c r="O35" s="33">
        <f t="shared" si="34"/>
        <v>256.5590000000001</v>
      </c>
      <c r="P35" s="32">
        <f t="shared" si="31"/>
        <v>189.16400000000002</v>
      </c>
      <c r="Q35" s="32">
        <f t="shared" si="31"/>
        <v>21.8349</v>
      </c>
      <c r="R35" s="33">
        <f t="shared" si="35"/>
        <v>210.99890000000002</v>
      </c>
      <c r="S35" s="32">
        <f t="shared" si="31"/>
        <v>387.75810000000007</v>
      </c>
      <c r="T35" s="32">
        <f t="shared" si="31"/>
        <v>156.56959999999998</v>
      </c>
      <c r="U35" s="33">
        <f t="shared" si="36"/>
        <v>544.3277</v>
      </c>
      <c r="V35" s="172">
        <f t="shared" si="37"/>
        <v>134.7347</v>
      </c>
      <c r="W35" s="172"/>
      <c r="X35" s="34"/>
      <c r="Y35" s="34"/>
      <c r="Z35" s="35"/>
    </row>
    <row r="36" spans="1:26" ht="12.75">
      <c r="A36" s="22"/>
      <c r="B36" s="22" t="s">
        <v>41</v>
      </c>
      <c r="C36" s="23"/>
      <c r="D36" s="22"/>
      <c r="E36" s="170" t="s">
        <v>132</v>
      </c>
      <c r="F36" s="171" t="s">
        <v>133</v>
      </c>
      <c r="G36" s="32">
        <f t="shared" si="31"/>
        <v>26.600099999999998</v>
      </c>
      <c r="H36" s="32">
        <f t="shared" si="31"/>
        <v>16.5167</v>
      </c>
      <c r="I36" s="33">
        <f t="shared" si="32"/>
        <v>43.1168</v>
      </c>
      <c r="J36" s="32">
        <f t="shared" si="31"/>
        <v>27.074399999999997</v>
      </c>
      <c r="K36" s="32">
        <f t="shared" si="31"/>
        <v>6.108600000000001</v>
      </c>
      <c r="L36" s="33">
        <f t="shared" si="33"/>
        <v>33.183</v>
      </c>
      <c r="M36" s="32">
        <f t="shared" si="31"/>
        <v>130.1475</v>
      </c>
      <c r="N36" s="32">
        <f t="shared" si="31"/>
        <v>106.00819999999999</v>
      </c>
      <c r="O36" s="33">
        <f t="shared" si="34"/>
        <v>236.1557</v>
      </c>
      <c r="P36" s="32">
        <f t="shared" si="31"/>
        <v>145.49739999999997</v>
      </c>
      <c r="Q36" s="32">
        <f t="shared" si="31"/>
        <v>7.313200000000001</v>
      </c>
      <c r="R36" s="33">
        <f t="shared" si="35"/>
        <v>152.81059999999997</v>
      </c>
      <c r="S36" s="32">
        <f t="shared" si="31"/>
        <v>329.3194</v>
      </c>
      <c r="T36" s="32">
        <f t="shared" si="31"/>
        <v>135.9467</v>
      </c>
      <c r="U36" s="33">
        <f t="shared" si="36"/>
        <v>465.26609999999994</v>
      </c>
      <c r="V36" s="172">
        <f t="shared" si="37"/>
        <v>128.6335</v>
      </c>
      <c r="W36" s="172"/>
      <c r="X36" s="34"/>
      <c r="Y36" s="34"/>
      <c r="Z36" s="35"/>
    </row>
    <row r="37" spans="1:26" ht="12.75">
      <c r="A37" s="22"/>
      <c r="B37" s="22" t="s">
        <v>41</v>
      </c>
      <c r="C37" s="23"/>
      <c r="D37" s="22"/>
      <c r="E37" s="170" t="s">
        <v>134</v>
      </c>
      <c r="F37" s="171" t="s">
        <v>135</v>
      </c>
      <c r="G37" s="32">
        <f t="shared" si="31"/>
        <v>41.5312</v>
      </c>
      <c r="H37" s="32">
        <f t="shared" si="31"/>
        <v>41.746300000000005</v>
      </c>
      <c r="I37" s="33">
        <f t="shared" si="32"/>
        <v>83.2775</v>
      </c>
      <c r="J37" s="32">
        <f t="shared" si="31"/>
        <v>43.99130000000001</v>
      </c>
      <c r="K37" s="32">
        <f t="shared" si="31"/>
        <v>7.494599999999999</v>
      </c>
      <c r="L37" s="33">
        <f t="shared" si="33"/>
        <v>51.48590000000001</v>
      </c>
      <c r="M37" s="32">
        <f t="shared" si="31"/>
        <v>315.6717999999999</v>
      </c>
      <c r="N37" s="32">
        <f t="shared" si="31"/>
        <v>79.63750000000002</v>
      </c>
      <c r="O37" s="33">
        <f t="shared" si="34"/>
        <v>395.3092999999999</v>
      </c>
      <c r="P37" s="32">
        <f t="shared" si="31"/>
        <v>96.5994</v>
      </c>
      <c r="Q37" s="32">
        <f t="shared" si="31"/>
        <v>7.6559</v>
      </c>
      <c r="R37" s="33">
        <f t="shared" si="35"/>
        <v>104.2553</v>
      </c>
      <c r="S37" s="32">
        <f t="shared" si="31"/>
        <v>497.79369999999994</v>
      </c>
      <c r="T37" s="32">
        <f t="shared" si="31"/>
        <v>136.5343</v>
      </c>
      <c r="U37" s="33">
        <f t="shared" si="36"/>
        <v>634.328</v>
      </c>
      <c r="V37" s="172">
        <f t="shared" si="37"/>
        <v>128.87840000000003</v>
      </c>
      <c r="W37" s="172"/>
      <c r="X37" s="34"/>
      <c r="Y37" s="34"/>
      <c r="Z37" s="35"/>
    </row>
    <row r="38" spans="1:26" ht="12.75">
      <c r="A38" s="22"/>
      <c r="B38" s="22" t="s">
        <v>41</v>
      </c>
      <c r="C38" s="23"/>
      <c r="D38" s="22"/>
      <c r="E38" s="170"/>
      <c r="F38" s="171"/>
      <c r="G38" s="32"/>
      <c r="H38" s="32"/>
      <c r="I38" s="33"/>
      <c r="J38" s="32"/>
      <c r="K38" s="32"/>
      <c r="L38" s="33"/>
      <c r="M38" s="32"/>
      <c r="N38" s="32"/>
      <c r="O38" s="33"/>
      <c r="P38" s="32"/>
      <c r="Q38" s="32"/>
      <c r="R38" s="33"/>
      <c r="S38" s="32"/>
      <c r="T38" s="32"/>
      <c r="U38" s="33"/>
      <c r="V38" s="34"/>
      <c r="W38" s="34"/>
      <c r="X38" s="34"/>
      <c r="Y38" s="34"/>
      <c r="Z38" s="35"/>
    </row>
    <row r="39" spans="1:26" ht="12.75">
      <c r="A39" s="22"/>
      <c r="B39" s="22" t="s">
        <v>41</v>
      </c>
      <c r="C39" s="23"/>
      <c r="D39" s="22"/>
      <c r="E39" s="170"/>
      <c r="F39" s="171"/>
      <c r="G39" s="56"/>
      <c r="H39" s="56"/>
      <c r="I39" s="57"/>
      <c r="J39" s="56"/>
      <c r="K39" s="56"/>
      <c r="L39" s="57"/>
      <c r="M39" s="56"/>
      <c r="N39" s="56"/>
      <c r="O39" s="57"/>
      <c r="P39" s="56"/>
      <c r="Q39" s="56"/>
      <c r="R39" s="57"/>
      <c r="S39" s="56"/>
      <c r="T39" s="56"/>
      <c r="U39" s="57"/>
      <c r="V39" s="58"/>
      <c r="W39" s="58"/>
      <c r="X39" s="58"/>
      <c r="Y39" s="58"/>
      <c r="Z39" s="59"/>
    </row>
    <row r="40" spans="1:26" ht="12.75">
      <c r="A40" s="22"/>
      <c r="B40" s="22" t="s">
        <v>41</v>
      </c>
      <c r="C40" s="23"/>
      <c r="D40" s="22"/>
      <c r="E40" s="170"/>
      <c r="F40" s="171"/>
      <c r="G40" s="56"/>
      <c r="H40" s="56"/>
      <c r="I40" s="57"/>
      <c r="J40" s="56"/>
      <c r="K40" s="56"/>
      <c r="L40" s="57"/>
      <c r="M40" s="56"/>
      <c r="N40" s="56"/>
      <c r="O40" s="57"/>
      <c r="P40" s="56"/>
      <c r="Q40" s="56"/>
      <c r="R40" s="57"/>
      <c r="S40" s="56"/>
      <c r="T40" s="56"/>
      <c r="U40" s="57"/>
      <c r="V40" s="58"/>
      <c r="W40" s="58"/>
      <c r="X40" s="58"/>
      <c r="Y40" s="58"/>
      <c r="Z40" s="59"/>
    </row>
    <row r="41" spans="1:26" ht="13.5" thickBot="1">
      <c r="A41" s="22"/>
      <c r="B41" s="22" t="s">
        <v>41</v>
      </c>
      <c r="C41" s="23"/>
      <c r="D41" s="22"/>
      <c r="E41" s="173"/>
      <c r="F41" s="174"/>
      <c r="G41" s="70"/>
      <c r="H41" s="70"/>
      <c r="I41" s="71"/>
      <c r="J41" s="70"/>
      <c r="K41" s="70"/>
      <c r="L41" s="71"/>
      <c r="M41" s="70"/>
      <c r="N41" s="70"/>
      <c r="O41" s="71"/>
      <c r="P41" s="70"/>
      <c r="Q41" s="70"/>
      <c r="R41" s="71"/>
      <c r="S41" s="70"/>
      <c r="T41" s="70"/>
      <c r="U41" s="71"/>
      <c r="V41" s="72"/>
      <c r="W41" s="72"/>
      <c r="X41" s="72"/>
      <c r="Y41" s="72"/>
      <c r="Z41" s="73"/>
    </row>
    <row r="42" spans="1:26" ht="13.5" thickBot="1">
      <c r="A42" s="66"/>
      <c r="B42" s="66" t="s">
        <v>41</v>
      </c>
      <c r="C42" s="67"/>
      <c r="D42" s="66"/>
      <c r="E42" s="76"/>
      <c r="F42" s="75"/>
      <c r="G42" s="77"/>
      <c r="H42" s="77"/>
      <c r="I42" s="78"/>
      <c r="J42" s="77"/>
      <c r="K42" s="77"/>
      <c r="L42" s="78"/>
      <c r="M42" s="77"/>
      <c r="N42" s="77"/>
      <c r="O42" s="78"/>
      <c r="P42" s="77"/>
      <c r="Q42" s="77"/>
      <c r="R42" s="78"/>
      <c r="S42" s="77"/>
      <c r="T42" s="77"/>
      <c r="U42" s="78"/>
      <c r="V42" s="79"/>
      <c r="W42" s="79"/>
      <c r="X42" s="79"/>
      <c r="Y42" s="79"/>
      <c r="Z42" s="80"/>
    </row>
    <row r="43" spans="1:26" s="81" customFormat="1" ht="13.5" thickBot="1">
      <c r="A43" s="74"/>
      <c r="B43" s="74"/>
      <c r="C43" s="75"/>
      <c r="D43" s="74"/>
      <c r="E43" s="76"/>
      <c r="F43" s="75"/>
      <c r="G43" s="77"/>
      <c r="H43" s="77"/>
      <c r="I43" s="78"/>
      <c r="J43" s="77"/>
      <c r="K43" s="77"/>
      <c r="L43" s="78"/>
      <c r="M43" s="77"/>
      <c r="N43" s="77"/>
      <c r="O43" s="78"/>
      <c r="P43" s="77"/>
      <c r="Q43" s="77"/>
      <c r="R43" s="78"/>
      <c r="S43" s="77"/>
      <c r="T43" s="77"/>
      <c r="U43" s="78"/>
      <c r="V43" s="79"/>
      <c r="W43" s="79"/>
      <c r="X43" s="79"/>
      <c r="Y43" s="79"/>
      <c r="Z43" s="80"/>
    </row>
    <row r="44" spans="5:26" ht="12.75">
      <c r="E44" s="83"/>
      <c r="V44"/>
      <c r="W44"/>
      <c r="X44"/>
      <c r="Y44"/>
      <c r="Z44"/>
    </row>
    <row r="45" spans="1:26" s="101" customFormat="1" ht="12.75">
      <c r="A45" s="91"/>
      <c r="B45" s="91"/>
      <c r="C45" s="92"/>
      <c r="D45" s="91"/>
      <c r="E45" s="93">
        <v>1</v>
      </c>
      <c r="F45" s="94" t="s">
        <v>15</v>
      </c>
      <c r="G45" s="95">
        <f>SUMIF(FBG,SHIS,G:G)</f>
        <v>38.849900000000005</v>
      </c>
      <c r="H45" s="95">
        <f>SUMIF(FBG,SHIS,H:H)</f>
        <v>59.3333</v>
      </c>
      <c r="I45" s="96">
        <f aca="true" t="shared" si="38" ref="I45:I68">SUM(G45:H45)</f>
        <v>98.1832</v>
      </c>
      <c r="J45" s="97">
        <f>SUMIF(FBG,SHIS,J:J)</f>
        <v>24.933899999999998</v>
      </c>
      <c r="K45" s="97">
        <f>SUMIF(FBG,SHIS,K:K)</f>
        <v>13.1677</v>
      </c>
      <c r="L45" s="96">
        <f aca="true" t="shared" si="39" ref="L45:L68">SUM(J45:K45)</f>
        <v>38.1016</v>
      </c>
      <c r="M45" s="95">
        <f>SUMIF(FBG,SHIS,M:M)</f>
        <v>222.68</v>
      </c>
      <c r="N45" s="95">
        <f>SUMIF(FBG,SHIS,N:N)</f>
        <v>67.3465</v>
      </c>
      <c r="O45" s="96">
        <f aca="true" t="shared" si="40" ref="O45:O68">SUM(M45:N45)</f>
        <v>290.0265</v>
      </c>
      <c r="P45" s="97">
        <f>SUMIF(FBG,SHIS,P:P)</f>
        <v>73.96010000000001</v>
      </c>
      <c r="Q45" s="97">
        <f>SUMIF(FBG,SHIS,Q:Q)</f>
        <v>5.3194</v>
      </c>
      <c r="R45" s="96">
        <f aca="true" t="shared" si="41" ref="R45:R68">SUM(P45:Q45)</f>
        <v>79.27950000000001</v>
      </c>
      <c r="S45" s="97">
        <f aca="true" t="shared" si="42" ref="S45:S68">G45+J45+M45+P45</f>
        <v>360.4239</v>
      </c>
      <c r="T45" s="97">
        <f aca="true" t="shared" si="43" ref="T45:T68">H45+K45+N45+Q45</f>
        <v>145.16690000000003</v>
      </c>
      <c r="U45" s="96">
        <f aca="true" t="shared" si="44" ref="U45:U68">I45+L45+O45+R45</f>
        <v>505.59079999999994</v>
      </c>
      <c r="V45" s="98">
        <f aca="true" t="shared" si="45" ref="V45:V68">IF(ISERROR(H45/I45),0,H45/I45)</f>
        <v>0.6043121430142835</v>
      </c>
      <c r="W45" s="98">
        <f aca="true" t="shared" si="46" ref="W45:W68">IF(ISERROR(K45/L45),0,K45/L45)</f>
        <v>0.3455944107334075</v>
      </c>
      <c r="X45" s="99">
        <f aca="true" t="shared" si="47" ref="X45:X68">IF(ISERROR(N45/O45),0,N45/O45)</f>
        <v>0.23220809132958542</v>
      </c>
      <c r="Y45" s="99">
        <f aca="true" t="shared" si="48" ref="Y45:Y68">IF(ISERROR(Q45/R45),0,Q45/R45)</f>
        <v>0.06709679046916289</v>
      </c>
      <c r="Z45" s="100">
        <f aca="true" t="shared" si="49" ref="Z45:Z68">IF(ISERROR(T45/U45),0,T45/U45)</f>
        <v>0.28712330208540193</v>
      </c>
    </row>
    <row r="46" spans="1:26" ht="12.75">
      <c r="A46" s="102"/>
      <c r="B46" s="102"/>
      <c r="C46" s="103"/>
      <c r="D46" s="102"/>
      <c r="E46" s="104">
        <v>1.1</v>
      </c>
      <c r="F46" s="105" t="s">
        <v>17</v>
      </c>
      <c r="G46" s="106">
        <f>SUMIF(FB,SHIS,G:G)</f>
        <v>4.85</v>
      </c>
      <c r="H46" s="106">
        <f>SUMIF(FB,SHIS,H:H)</f>
        <v>7.85</v>
      </c>
      <c r="I46" s="107">
        <f t="shared" si="38"/>
        <v>12.7</v>
      </c>
      <c r="J46" s="108">
        <f>SUMIF(FB,SHIS,J:J)</f>
        <v>4.7834</v>
      </c>
      <c r="K46" s="108">
        <f>SUMIF(FB,SHIS,K:K)</f>
        <v>3.7861999999999996</v>
      </c>
      <c r="L46" s="107">
        <f t="shared" si="39"/>
        <v>8.5696</v>
      </c>
      <c r="M46" s="106">
        <f>SUMIF(FB,SHIS,M:M)</f>
        <v>12.486100000000002</v>
      </c>
      <c r="N46" s="106">
        <f>SUMIF(FB,SHIS,N:N)</f>
        <v>4.8147</v>
      </c>
      <c r="O46" s="107">
        <f t="shared" si="40"/>
        <v>17.300800000000002</v>
      </c>
      <c r="P46" s="108">
        <f>SUMIF(FB,SHIS,P:P)</f>
        <v>6.347</v>
      </c>
      <c r="Q46" s="108">
        <f>SUMIF(FB,SHIS,Q:Q)</f>
        <v>0.3917</v>
      </c>
      <c r="R46" s="107">
        <f t="shared" si="41"/>
        <v>6.738700000000001</v>
      </c>
      <c r="S46" s="108">
        <f t="shared" si="42"/>
        <v>28.466500000000003</v>
      </c>
      <c r="T46" s="108">
        <f t="shared" si="43"/>
        <v>16.842599999999997</v>
      </c>
      <c r="U46" s="107">
        <f t="shared" si="44"/>
        <v>45.3091</v>
      </c>
      <c r="V46" s="109">
        <f t="shared" si="45"/>
        <v>0.6181102362204725</v>
      </c>
      <c r="W46" s="109">
        <f t="shared" si="46"/>
        <v>0.44181758775205376</v>
      </c>
      <c r="X46" s="110">
        <f t="shared" si="47"/>
        <v>0.27829348931841297</v>
      </c>
      <c r="Y46" s="110">
        <f t="shared" si="48"/>
        <v>0.058126938430261024</v>
      </c>
      <c r="Z46" s="111">
        <f t="shared" si="49"/>
        <v>0.37172665093767027</v>
      </c>
    </row>
    <row r="47" spans="1:26" ht="12.75">
      <c r="A47" s="112">
        <v>1</v>
      </c>
      <c r="B47" s="112">
        <v>1.1</v>
      </c>
      <c r="C47" s="113" t="s">
        <v>42</v>
      </c>
      <c r="D47" s="112" t="str">
        <f>VLOOKUP(SHIS,[1]!SHISFach,11,FALSE)</f>
        <v>TR01</v>
      </c>
      <c r="E47" s="54">
        <v>1201</v>
      </c>
      <c r="F47" s="55" t="s">
        <v>43</v>
      </c>
      <c r="G47" s="56"/>
      <c r="H47" s="56">
        <v>2</v>
      </c>
      <c r="I47" s="114">
        <f t="shared" si="38"/>
        <v>2</v>
      </c>
      <c r="J47" s="115">
        <v>1.5487000000000002</v>
      </c>
      <c r="K47" s="151">
        <v>0.3958999999999999</v>
      </c>
      <c r="L47" s="114">
        <f t="shared" si="39"/>
        <v>1.9446</v>
      </c>
      <c r="M47" s="56">
        <v>5.776400000000001</v>
      </c>
      <c r="N47" s="56">
        <v>1.9104999999999999</v>
      </c>
      <c r="O47" s="114">
        <f t="shared" si="40"/>
        <v>7.6869000000000005</v>
      </c>
      <c r="P47" s="151">
        <v>5.6803</v>
      </c>
      <c r="Q47" s="151">
        <v>0.375</v>
      </c>
      <c r="R47" s="114">
        <f t="shared" si="41"/>
        <v>6.0553</v>
      </c>
      <c r="S47" s="115">
        <f t="shared" si="42"/>
        <v>13.005400000000002</v>
      </c>
      <c r="T47" s="115">
        <f t="shared" si="43"/>
        <v>4.6814</v>
      </c>
      <c r="U47" s="114">
        <f t="shared" si="44"/>
        <v>17.6868</v>
      </c>
      <c r="V47" s="58">
        <f t="shared" si="45"/>
        <v>1</v>
      </c>
      <c r="W47" s="58">
        <f t="shared" si="46"/>
        <v>0.2035894271315437</v>
      </c>
      <c r="X47" s="116">
        <f t="shared" si="47"/>
        <v>0.24853972342556815</v>
      </c>
      <c r="Y47" s="116">
        <f t="shared" si="48"/>
        <v>0.06192921903126187</v>
      </c>
      <c r="Z47" s="117">
        <f t="shared" si="49"/>
        <v>0.26468326661691205</v>
      </c>
    </row>
    <row r="48" spans="1:26" ht="12.75">
      <c r="A48" s="118">
        <v>1</v>
      </c>
      <c r="B48" s="118">
        <v>1.1</v>
      </c>
      <c r="C48" s="113">
        <v>2110</v>
      </c>
      <c r="D48" s="118" t="str">
        <f>VLOOKUP(SHIS,[1]!SHISFach,11,FALSE)</f>
        <v>TR01</v>
      </c>
      <c r="E48" s="31">
        <v>1205</v>
      </c>
      <c r="F48" s="55" t="s">
        <v>44</v>
      </c>
      <c r="G48" s="32">
        <v>3.85</v>
      </c>
      <c r="H48" s="32">
        <v>4.85</v>
      </c>
      <c r="I48" s="119">
        <f t="shared" si="38"/>
        <v>8.7</v>
      </c>
      <c r="J48" s="120">
        <v>3.2346999999999997</v>
      </c>
      <c r="K48" s="120">
        <v>2.9236</v>
      </c>
      <c r="L48" s="119">
        <f t="shared" si="39"/>
        <v>6.1583</v>
      </c>
      <c r="M48" s="32">
        <v>6.309700000000001</v>
      </c>
      <c r="N48" s="32">
        <v>2.9042</v>
      </c>
      <c r="O48" s="119">
        <f t="shared" si="40"/>
        <v>9.2139</v>
      </c>
      <c r="P48" s="152">
        <v>0.4667</v>
      </c>
      <c r="Q48" s="152">
        <v>0.0167</v>
      </c>
      <c r="R48" s="119">
        <f t="shared" si="41"/>
        <v>0.4834</v>
      </c>
      <c r="S48" s="120">
        <f t="shared" si="42"/>
        <v>13.8611</v>
      </c>
      <c r="T48" s="120">
        <f t="shared" si="43"/>
        <v>10.6945</v>
      </c>
      <c r="U48" s="119">
        <f t="shared" si="44"/>
        <v>24.555600000000002</v>
      </c>
      <c r="V48" s="34">
        <f t="shared" si="45"/>
        <v>0.5574712643678161</v>
      </c>
      <c r="W48" s="34">
        <f t="shared" si="46"/>
        <v>0.4747414059074745</v>
      </c>
      <c r="X48" s="121">
        <f t="shared" si="47"/>
        <v>0.31519769044595664</v>
      </c>
      <c r="Y48" s="121">
        <f t="shared" si="48"/>
        <v>0.03454695904013239</v>
      </c>
      <c r="Z48" s="122">
        <f t="shared" si="49"/>
        <v>0.4355218361595725</v>
      </c>
    </row>
    <row r="49" spans="1:26" ht="12.75">
      <c r="A49" s="123">
        <v>1</v>
      </c>
      <c r="B49" s="123">
        <v>1.1</v>
      </c>
      <c r="C49" s="124">
        <v>2200</v>
      </c>
      <c r="D49" s="123" t="str">
        <f>VLOOKUP(SHIS,[1]!SHISFach,11,FALSE)</f>
        <v>TR01</v>
      </c>
      <c r="E49" s="36">
        <v>1215</v>
      </c>
      <c r="F49" s="49" t="s">
        <v>45</v>
      </c>
      <c r="G49" s="38">
        <v>1</v>
      </c>
      <c r="H49" s="38">
        <v>1</v>
      </c>
      <c r="I49" s="125">
        <f t="shared" si="38"/>
        <v>2</v>
      </c>
      <c r="J49" s="126"/>
      <c r="K49" s="153">
        <v>0.4667</v>
      </c>
      <c r="L49" s="125">
        <f t="shared" si="39"/>
        <v>0.4667</v>
      </c>
      <c r="M49" s="154">
        <v>0.4</v>
      </c>
      <c r="N49" s="38"/>
      <c r="O49" s="125">
        <f t="shared" si="40"/>
        <v>0.4</v>
      </c>
      <c r="P49" s="153">
        <v>0.2</v>
      </c>
      <c r="Q49" s="153"/>
      <c r="R49" s="125">
        <f t="shared" si="41"/>
        <v>0.2</v>
      </c>
      <c r="S49" s="126">
        <f t="shared" si="42"/>
        <v>1.5999999999999999</v>
      </c>
      <c r="T49" s="126">
        <f t="shared" si="43"/>
        <v>1.4667</v>
      </c>
      <c r="U49" s="125">
        <f t="shared" si="44"/>
        <v>3.0667</v>
      </c>
      <c r="V49" s="40">
        <f t="shared" si="45"/>
        <v>0.5</v>
      </c>
      <c r="W49" s="40">
        <f t="shared" si="46"/>
        <v>1</v>
      </c>
      <c r="X49" s="127">
        <f t="shared" si="47"/>
        <v>0</v>
      </c>
      <c r="Y49" s="127">
        <f t="shared" si="48"/>
        <v>0</v>
      </c>
      <c r="Z49" s="128">
        <f t="shared" si="49"/>
        <v>0.4782665405810806</v>
      </c>
    </row>
    <row r="50" spans="1:26" ht="12.75">
      <c r="A50" s="129"/>
      <c r="B50" s="129"/>
      <c r="C50" s="130"/>
      <c r="D50" s="129"/>
      <c r="E50" s="131">
        <v>1.2</v>
      </c>
      <c r="F50" s="132" t="s">
        <v>18</v>
      </c>
      <c r="G50" s="133">
        <f>SUMIF(FB,SHIS,G:G)</f>
        <v>8.4167</v>
      </c>
      <c r="H50" s="133">
        <f>SUMIF(FB,SHIS,H:H)</f>
        <v>20.25</v>
      </c>
      <c r="I50" s="134">
        <f t="shared" si="38"/>
        <v>28.6667</v>
      </c>
      <c r="J50" s="135">
        <f>SUMIF(FB,SHIS,J:J)</f>
        <v>8.5423</v>
      </c>
      <c r="K50" s="135">
        <f>SUMIF(FB,SHIS,K:K)</f>
        <v>4.3222000000000005</v>
      </c>
      <c r="L50" s="134">
        <f t="shared" si="39"/>
        <v>12.8645</v>
      </c>
      <c r="M50" s="133">
        <f>SUMIF(FB,SHIS,M:M)</f>
        <v>42.0459</v>
      </c>
      <c r="N50" s="133">
        <f>SUMIF(FB,SHIS,N:N)</f>
        <v>16.6088</v>
      </c>
      <c r="O50" s="134">
        <f t="shared" si="40"/>
        <v>58.654700000000005</v>
      </c>
      <c r="P50" s="135">
        <f>SUMIF(FB,SHIS,P:P)</f>
        <v>14.019900000000002</v>
      </c>
      <c r="Q50" s="135">
        <f>SUMIF(FB,SHIS,Q:Q)</f>
        <v>1.5644</v>
      </c>
      <c r="R50" s="134">
        <f t="shared" si="41"/>
        <v>15.584300000000002</v>
      </c>
      <c r="S50" s="135">
        <f t="shared" si="42"/>
        <v>73.02480000000001</v>
      </c>
      <c r="T50" s="135">
        <f t="shared" si="43"/>
        <v>42.7454</v>
      </c>
      <c r="U50" s="134">
        <f t="shared" si="44"/>
        <v>115.7702</v>
      </c>
      <c r="V50" s="136">
        <f t="shared" si="45"/>
        <v>0.706394527448224</v>
      </c>
      <c r="W50" s="136">
        <f t="shared" si="46"/>
        <v>0.3359788565432003</v>
      </c>
      <c r="X50" s="137">
        <f t="shared" si="47"/>
        <v>0.28316230412908083</v>
      </c>
      <c r="Y50" s="137">
        <f t="shared" si="48"/>
        <v>0.10038307784116064</v>
      </c>
      <c r="Z50" s="138">
        <f t="shared" si="49"/>
        <v>0.3692262775740216</v>
      </c>
    </row>
    <row r="51" spans="1:26" ht="12.75">
      <c r="A51" s="118">
        <v>1</v>
      </c>
      <c r="B51" s="118">
        <v>1.2</v>
      </c>
      <c r="C51" s="113" t="s">
        <v>46</v>
      </c>
      <c r="D51" s="118" t="str">
        <f>VLOOKUP(SHIS,[1]!SHISFach,11,FALSE)</f>
        <v>TR01</v>
      </c>
      <c r="E51" s="31">
        <v>1405</v>
      </c>
      <c r="F51" s="55" t="s">
        <v>47</v>
      </c>
      <c r="G51" s="32">
        <v>1</v>
      </c>
      <c r="H51" s="32">
        <v>1</v>
      </c>
      <c r="I51" s="119">
        <f t="shared" si="38"/>
        <v>2</v>
      </c>
      <c r="J51" s="120">
        <v>1.6804000000000001</v>
      </c>
      <c r="K51" s="120">
        <v>1.4028</v>
      </c>
      <c r="L51" s="119">
        <f t="shared" si="39"/>
        <v>3.0832</v>
      </c>
      <c r="M51" s="32">
        <v>8.441699999999999</v>
      </c>
      <c r="N51" s="32">
        <v>1.6771</v>
      </c>
      <c r="O51" s="119">
        <f t="shared" si="40"/>
        <v>10.118799999999998</v>
      </c>
      <c r="P51" s="120">
        <v>1.9483</v>
      </c>
      <c r="Q51" s="120"/>
      <c r="R51" s="119">
        <f t="shared" si="41"/>
        <v>1.9483</v>
      </c>
      <c r="S51" s="120">
        <f t="shared" si="42"/>
        <v>13.0704</v>
      </c>
      <c r="T51" s="120">
        <f t="shared" si="43"/>
        <v>4.0799</v>
      </c>
      <c r="U51" s="119">
        <f t="shared" si="44"/>
        <v>17.150299999999998</v>
      </c>
      <c r="V51" s="34">
        <f t="shared" si="45"/>
        <v>0.5</v>
      </c>
      <c r="W51" s="34">
        <f t="shared" si="46"/>
        <v>0.4549818370524131</v>
      </c>
      <c r="X51" s="121">
        <f t="shared" si="47"/>
        <v>0.16574099695616085</v>
      </c>
      <c r="Y51" s="121">
        <f t="shared" si="48"/>
        <v>0</v>
      </c>
      <c r="Z51" s="122">
        <f t="shared" si="49"/>
        <v>0.23789088237523548</v>
      </c>
    </row>
    <row r="52" spans="1:26" ht="12.75">
      <c r="A52" s="118">
        <v>1</v>
      </c>
      <c r="B52" s="118">
        <v>1.2</v>
      </c>
      <c r="C52" s="113" t="s">
        <v>48</v>
      </c>
      <c r="D52" s="118" t="str">
        <f>VLOOKUP(SHIS,[1]!SHISFach,11,FALSE)</f>
        <v>TR01</v>
      </c>
      <c r="E52" s="31">
        <v>1410</v>
      </c>
      <c r="F52" s="55" t="s">
        <v>49</v>
      </c>
      <c r="G52" s="32">
        <v>1.75</v>
      </c>
      <c r="H52" s="32">
        <v>5.5</v>
      </c>
      <c r="I52" s="119">
        <f t="shared" si="38"/>
        <v>7.25</v>
      </c>
      <c r="J52" s="120">
        <v>1.9863</v>
      </c>
      <c r="K52" s="120">
        <v>1.2823</v>
      </c>
      <c r="L52" s="119">
        <f t="shared" si="39"/>
        <v>3.2686</v>
      </c>
      <c r="M52" s="32">
        <v>11.0564</v>
      </c>
      <c r="N52" s="32">
        <v>7.3093</v>
      </c>
      <c r="O52" s="119">
        <f t="shared" si="40"/>
        <v>18.3657</v>
      </c>
      <c r="P52" s="120">
        <v>4.0856</v>
      </c>
      <c r="Q52" s="120">
        <v>0.7</v>
      </c>
      <c r="R52" s="119">
        <f t="shared" si="41"/>
        <v>4.7856000000000005</v>
      </c>
      <c r="S52" s="120">
        <f t="shared" si="42"/>
        <v>18.8783</v>
      </c>
      <c r="T52" s="120">
        <f t="shared" si="43"/>
        <v>14.791599999999999</v>
      </c>
      <c r="U52" s="119">
        <f t="shared" si="44"/>
        <v>33.6699</v>
      </c>
      <c r="V52" s="34">
        <f t="shared" si="45"/>
        <v>0.7586206896551724</v>
      </c>
      <c r="W52" s="34">
        <f t="shared" si="46"/>
        <v>0.3923086336657896</v>
      </c>
      <c r="X52" s="121">
        <f t="shared" si="47"/>
        <v>0.3979864638973739</v>
      </c>
      <c r="Y52" s="121">
        <f t="shared" si="48"/>
        <v>0.14627214978268135</v>
      </c>
      <c r="Z52" s="122">
        <f t="shared" si="49"/>
        <v>0.4393122640696884</v>
      </c>
    </row>
    <row r="53" spans="1:26" ht="12.75">
      <c r="A53" s="118">
        <v>1</v>
      </c>
      <c r="B53" s="118">
        <v>1.2</v>
      </c>
      <c r="C53" s="113" t="s">
        <v>50</v>
      </c>
      <c r="D53" s="118" t="str">
        <f>VLOOKUP(SHIS,[1]!SHISFach,11,FALSE)</f>
        <v>TR01</v>
      </c>
      <c r="E53" s="31">
        <v>1415</v>
      </c>
      <c r="F53" s="55" t="s">
        <v>51</v>
      </c>
      <c r="G53" s="32">
        <v>1</v>
      </c>
      <c r="H53" s="32">
        <v>2</v>
      </c>
      <c r="I53" s="119">
        <f t="shared" si="38"/>
        <v>3</v>
      </c>
      <c r="J53" s="120">
        <v>1.6785999999999999</v>
      </c>
      <c r="K53" s="120"/>
      <c r="L53" s="119">
        <f t="shared" si="39"/>
        <v>1.6785999999999999</v>
      </c>
      <c r="M53" s="32">
        <v>3.5975</v>
      </c>
      <c r="N53" s="155">
        <v>0.155</v>
      </c>
      <c r="O53" s="119">
        <f t="shared" si="40"/>
        <v>3.7525</v>
      </c>
      <c r="P53" s="120">
        <v>0.5</v>
      </c>
      <c r="Q53" s="120"/>
      <c r="R53" s="119">
        <f t="shared" si="41"/>
        <v>0.5</v>
      </c>
      <c r="S53" s="120">
        <f t="shared" si="42"/>
        <v>6.7761</v>
      </c>
      <c r="T53" s="120">
        <f t="shared" si="43"/>
        <v>2.155</v>
      </c>
      <c r="U53" s="119">
        <f t="shared" si="44"/>
        <v>8.931099999999999</v>
      </c>
      <c r="V53" s="34">
        <f t="shared" si="45"/>
        <v>0.6666666666666666</v>
      </c>
      <c r="W53" s="34">
        <f t="shared" si="46"/>
        <v>0</v>
      </c>
      <c r="X53" s="121">
        <f t="shared" si="47"/>
        <v>0.041305796135909394</v>
      </c>
      <c r="Y53" s="121">
        <f t="shared" si="48"/>
        <v>0</v>
      </c>
      <c r="Z53" s="122">
        <f t="shared" si="49"/>
        <v>0.24129166620013212</v>
      </c>
    </row>
    <row r="54" spans="1:26" ht="12.75">
      <c r="A54" s="118">
        <v>1</v>
      </c>
      <c r="B54" s="118">
        <v>1.2</v>
      </c>
      <c r="C54" s="113" t="s">
        <v>52</v>
      </c>
      <c r="D54" s="118" t="str">
        <f>VLOOKUP(SHIS,[1]!SHISFach,11,FALSE)</f>
        <v>TR01</v>
      </c>
      <c r="E54" s="31">
        <v>1420</v>
      </c>
      <c r="F54" s="55" t="s">
        <v>53</v>
      </c>
      <c r="G54" s="32">
        <v>1</v>
      </c>
      <c r="H54" s="32">
        <v>1</v>
      </c>
      <c r="I54" s="119">
        <f t="shared" si="38"/>
        <v>2</v>
      </c>
      <c r="J54" s="152">
        <v>0.1667</v>
      </c>
      <c r="K54" s="152">
        <v>0.0556</v>
      </c>
      <c r="L54" s="119">
        <f t="shared" si="39"/>
        <v>0.2223</v>
      </c>
      <c r="M54" s="32">
        <v>3.5918</v>
      </c>
      <c r="N54" s="155">
        <v>0.4583</v>
      </c>
      <c r="O54" s="119">
        <f t="shared" si="40"/>
        <v>4.0501000000000005</v>
      </c>
      <c r="P54" s="152">
        <v>0.3898</v>
      </c>
      <c r="Q54" s="120"/>
      <c r="R54" s="119">
        <f t="shared" si="41"/>
        <v>0.3898</v>
      </c>
      <c r="S54" s="120">
        <f t="shared" si="42"/>
        <v>5.1483</v>
      </c>
      <c r="T54" s="120">
        <f t="shared" si="43"/>
        <v>1.5139</v>
      </c>
      <c r="U54" s="119">
        <f t="shared" si="44"/>
        <v>6.662200000000001</v>
      </c>
      <c r="V54" s="34">
        <f t="shared" si="45"/>
        <v>0.5</v>
      </c>
      <c r="W54" s="34">
        <f t="shared" si="46"/>
        <v>0.2501124606387764</v>
      </c>
      <c r="X54" s="121">
        <f t="shared" si="47"/>
        <v>0.11315769980988122</v>
      </c>
      <c r="Y54" s="121">
        <f t="shared" si="48"/>
        <v>0</v>
      </c>
      <c r="Z54" s="122">
        <f t="shared" si="49"/>
        <v>0.22723724895680103</v>
      </c>
    </row>
    <row r="55" spans="1:26" ht="12.75">
      <c r="A55" s="118">
        <v>1</v>
      </c>
      <c r="B55" s="118">
        <v>1.2</v>
      </c>
      <c r="C55" s="139" t="s">
        <v>54</v>
      </c>
      <c r="D55" s="118" t="str">
        <f>VLOOKUP(SHIS,[1]!SHISFach,11,FALSE)</f>
        <v>TR01</v>
      </c>
      <c r="E55" s="31">
        <v>1430</v>
      </c>
      <c r="F55" s="55" t="s">
        <v>55</v>
      </c>
      <c r="G55" s="32"/>
      <c r="H55" s="32">
        <v>2</v>
      </c>
      <c r="I55" s="119">
        <f t="shared" si="38"/>
        <v>2</v>
      </c>
      <c r="J55" s="120"/>
      <c r="K55" s="120"/>
      <c r="L55" s="119">
        <f t="shared" si="39"/>
        <v>0</v>
      </c>
      <c r="M55" s="32">
        <v>1.8583</v>
      </c>
      <c r="N55" s="32">
        <v>0.9104999999999999</v>
      </c>
      <c r="O55" s="119">
        <f t="shared" si="40"/>
        <v>2.7687999999999997</v>
      </c>
      <c r="P55" s="152">
        <v>0.3898</v>
      </c>
      <c r="Q55" s="120"/>
      <c r="R55" s="119">
        <f t="shared" si="41"/>
        <v>0.3898</v>
      </c>
      <c r="S55" s="120">
        <f t="shared" si="42"/>
        <v>2.2481</v>
      </c>
      <c r="T55" s="120">
        <f t="shared" si="43"/>
        <v>2.9105</v>
      </c>
      <c r="U55" s="119">
        <f t="shared" si="44"/>
        <v>5.1586</v>
      </c>
      <c r="V55" s="34">
        <f t="shared" si="45"/>
        <v>1</v>
      </c>
      <c r="W55" s="34">
        <f t="shared" si="46"/>
        <v>0</v>
      </c>
      <c r="X55" s="121">
        <f t="shared" si="47"/>
        <v>0.3288428199942213</v>
      </c>
      <c r="Y55" s="121">
        <f t="shared" si="48"/>
        <v>0</v>
      </c>
      <c r="Z55" s="122">
        <f t="shared" si="49"/>
        <v>0.564203466056682</v>
      </c>
    </row>
    <row r="56" spans="1:26" ht="12.75">
      <c r="A56" s="118">
        <v>1</v>
      </c>
      <c r="B56" s="118">
        <v>1.2</v>
      </c>
      <c r="C56" s="113" t="s">
        <v>56</v>
      </c>
      <c r="D56" s="118" t="str">
        <f>VLOOKUP(SHIS,[1]!SHISFach,11,FALSE)</f>
        <v>TR01</v>
      </c>
      <c r="E56" s="31">
        <v>1435</v>
      </c>
      <c r="F56" s="55" t="s">
        <v>57</v>
      </c>
      <c r="G56" s="32">
        <v>2.6667</v>
      </c>
      <c r="H56" s="32">
        <v>3</v>
      </c>
      <c r="I56" s="119">
        <f t="shared" si="38"/>
        <v>5.6667000000000005</v>
      </c>
      <c r="J56" s="120">
        <v>2.1969000000000003</v>
      </c>
      <c r="K56" s="120">
        <v>1.1926</v>
      </c>
      <c r="L56" s="119">
        <f t="shared" si="39"/>
        <v>3.3895000000000004</v>
      </c>
      <c r="M56" s="32">
        <v>5.0653000000000015</v>
      </c>
      <c r="N56" s="155">
        <v>0.15</v>
      </c>
      <c r="O56" s="119">
        <f t="shared" si="40"/>
        <v>5.215300000000002</v>
      </c>
      <c r="P56" s="120">
        <v>0.8622000000000001</v>
      </c>
      <c r="Q56" s="152">
        <v>0.4811</v>
      </c>
      <c r="R56" s="119">
        <f t="shared" si="41"/>
        <v>1.3433000000000002</v>
      </c>
      <c r="S56" s="120">
        <f t="shared" si="42"/>
        <v>10.791100000000002</v>
      </c>
      <c r="T56" s="120">
        <f t="shared" si="43"/>
        <v>4.8237000000000005</v>
      </c>
      <c r="U56" s="119">
        <f t="shared" si="44"/>
        <v>15.614800000000002</v>
      </c>
      <c r="V56" s="34">
        <f t="shared" si="45"/>
        <v>0.5294086505373498</v>
      </c>
      <c r="W56" s="34">
        <f t="shared" si="46"/>
        <v>0.35185130550228644</v>
      </c>
      <c r="X56" s="121">
        <f t="shared" si="47"/>
        <v>0.028761528579372222</v>
      </c>
      <c r="Y56" s="121">
        <f t="shared" si="48"/>
        <v>0.35814784485967394</v>
      </c>
      <c r="Z56" s="122">
        <f t="shared" si="49"/>
        <v>0.3089184619719753</v>
      </c>
    </row>
    <row r="57" spans="1:26" ht="12.75">
      <c r="A57" s="118">
        <v>1</v>
      </c>
      <c r="B57" s="118">
        <v>1.2</v>
      </c>
      <c r="C57" s="113" t="s">
        <v>58</v>
      </c>
      <c r="D57" s="118" t="str">
        <f>VLOOKUP(SHIS,[1]!SHISFach,11,FALSE)</f>
        <v>TR01</v>
      </c>
      <c r="E57" s="31">
        <v>1440</v>
      </c>
      <c r="F57" s="55" t="s">
        <v>59</v>
      </c>
      <c r="G57" s="32"/>
      <c r="H57" s="32">
        <v>1</v>
      </c>
      <c r="I57" s="119">
        <f t="shared" si="38"/>
        <v>1</v>
      </c>
      <c r="J57" s="120"/>
      <c r="K57" s="152">
        <v>0.0833</v>
      </c>
      <c r="L57" s="119">
        <f t="shared" si="39"/>
        <v>0.0833</v>
      </c>
      <c r="M57" s="32">
        <v>1.35</v>
      </c>
      <c r="N57" s="32"/>
      <c r="O57" s="119">
        <f t="shared" si="40"/>
        <v>1.35</v>
      </c>
      <c r="P57" s="120">
        <v>1.8208</v>
      </c>
      <c r="Q57" s="120"/>
      <c r="R57" s="119">
        <f t="shared" si="41"/>
        <v>1.8208</v>
      </c>
      <c r="S57" s="120">
        <f t="shared" si="42"/>
        <v>3.1708</v>
      </c>
      <c r="T57" s="120">
        <f t="shared" si="43"/>
        <v>1.0833</v>
      </c>
      <c r="U57" s="119">
        <f t="shared" si="44"/>
        <v>4.2541</v>
      </c>
      <c r="V57" s="34">
        <f t="shared" si="45"/>
        <v>1</v>
      </c>
      <c r="W57" s="34">
        <f t="shared" si="46"/>
        <v>1</v>
      </c>
      <c r="X57" s="121">
        <f t="shared" si="47"/>
        <v>0</v>
      </c>
      <c r="Y57" s="121">
        <f t="shared" si="48"/>
        <v>0</v>
      </c>
      <c r="Z57" s="122">
        <f t="shared" si="49"/>
        <v>0.25464845678286824</v>
      </c>
    </row>
    <row r="58" spans="1:26" ht="12.75">
      <c r="A58" s="118">
        <v>1</v>
      </c>
      <c r="B58" s="118">
        <v>1.2</v>
      </c>
      <c r="C58" s="113" t="s">
        <v>60</v>
      </c>
      <c r="D58" s="118" t="str">
        <f>VLOOKUP(SHIS,[1]!SHISFach,11,FALSE)</f>
        <v>TR01</v>
      </c>
      <c r="E58" s="31">
        <v>1450</v>
      </c>
      <c r="F58" s="55" t="s">
        <v>61</v>
      </c>
      <c r="G58" s="32"/>
      <c r="H58" s="32">
        <v>2</v>
      </c>
      <c r="I58" s="119">
        <f t="shared" si="38"/>
        <v>2</v>
      </c>
      <c r="J58" s="120">
        <v>0.0278</v>
      </c>
      <c r="K58" s="120"/>
      <c r="L58" s="119">
        <f t="shared" si="39"/>
        <v>0.0278</v>
      </c>
      <c r="M58" s="32">
        <v>1.0625</v>
      </c>
      <c r="N58" s="32">
        <v>2.8987</v>
      </c>
      <c r="O58" s="119">
        <f t="shared" si="40"/>
        <v>3.9612</v>
      </c>
      <c r="P58" s="120">
        <v>1</v>
      </c>
      <c r="Q58" s="120"/>
      <c r="R58" s="119">
        <f t="shared" si="41"/>
        <v>1</v>
      </c>
      <c r="S58" s="120">
        <f t="shared" si="42"/>
        <v>2.0903</v>
      </c>
      <c r="T58" s="120">
        <f t="shared" si="43"/>
        <v>4.8987</v>
      </c>
      <c r="U58" s="119">
        <f t="shared" si="44"/>
        <v>6.989</v>
      </c>
      <c r="V58" s="34">
        <f t="shared" si="45"/>
        <v>1</v>
      </c>
      <c r="W58" s="34">
        <f t="shared" si="46"/>
        <v>0</v>
      </c>
      <c r="X58" s="121">
        <f t="shared" si="47"/>
        <v>0.7317732000403918</v>
      </c>
      <c r="Y58" s="121">
        <f t="shared" si="48"/>
        <v>0</v>
      </c>
      <c r="Z58" s="122">
        <f t="shared" si="49"/>
        <v>0.700915724710259</v>
      </c>
    </row>
    <row r="59" spans="1:26" ht="12.75">
      <c r="A59" s="118">
        <v>1</v>
      </c>
      <c r="B59" s="118">
        <v>1.2</v>
      </c>
      <c r="C59" s="113" t="s">
        <v>62</v>
      </c>
      <c r="D59" s="118" t="str">
        <f>VLOOKUP(SHIS,[1]!SHISFach,11,FALSE)</f>
        <v>TR01</v>
      </c>
      <c r="E59" s="31">
        <v>1460</v>
      </c>
      <c r="F59" s="55" t="s">
        <v>63</v>
      </c>
      <c r="G59" s="32">
        <v>1</v>
      </c>
      <c r="H59" s="32">
        <v>2.75</v>
      </c>
      <c r="I59" s="119">
        <f t="shared" si="38"/>
        <v>3.75</v>
      </c>
      <c r="J59" s="120">
        <v>0.8056</v>
      </c>
      <c r="K59" s="152">
        <v>0.3056</v>
      </c>
      <c r="L59" s="119">
        <f t="shared" si="39"/>
        <v>1.1112</v>
      </c>
      <c r="M59" s="32">
        <v>6.001799999999999</v>
      </c>
      <c r="N59" s="32">
        <v>2.9041</v>
      </c>
      <c r="O59" s="119">
        <f t="shared" si="40"/>
        <v>8.905899999999999</v>
      </c>
      <c r="P59" s="120">
        <v>1.0067</v>
      </c>
      <c r="Q59" s="152">
        <v>0.3</v>
      </c>
      <c r="R59" s="119">
        <f t="shared" si="41"/>
        <v>1.3067</v>
      </c>
      <c r="S59" s="120">
        <f t="shared" si="42"/>
        <v>8.8141</v>
      </c>
      <c r="T59" s="120">
        <f t="shared" si="43"/>
        <v>6.2597</v>
      </c>
      <c r="U59" s="119">
        <f t="shared" si="44"/>
        <v>15.073799999999999</v>
      </c>
      <c r="V59" s="34">
        <f t="shared" si="45"/>
        <v>0.7333333333333333</v>
      </c>
      <c r="W59" s="34">
        <f t="shared" si="46"/>
        <v>0.27501799856011516</v>
      </c>
      <c r="X59" s="121">
        <f t="shared" si="47"/>
        <v>0.3260872006198139</v>
      </c>
      <c r="Y59" s="121">
        <f t="shared" si="48"/>
        <v>0.2295859799494911</v>
      </c>
      <c r="Z59" s="122">
        <f t="shared" si="49"/>
        <v>0.41527020392999775</v>
      </c>
    </row>
    <row r="60" spans="1:26" ht="12.75">
      <c r="A60" s="123">
        <v>1</v>
      </c>
      <c r="B60" s="123">
        <v>1.2</v>
      </c>
      <c r="C60" s="140"/>
      <c r="D60" s="123" t="str">
        <f>VLOOKUP(SHIS,[1]!SHISFach,11,FALSE)</f>
        <v>TR01</v>
      </c>
      <c r="E60" s="36">
        <v>1401</v>
      </c>
      <c r="F60" s="55" t="s">
        <v>64</v>
      </c>
      <c r="G60" s="38"/>
      <c r="H60" s="38"/>
      <c r="I60" s="125">
        <f t="shared" si="38"/>
        <v>0</v>
      </c>
      <c r="J60" s="126"/>
      <c r="K60" s="126"/>
      <c r="L60" s="125">
        <f t="shared" si="39"/>
        <v>0</v>
      </c>
      <c r="M60" s="38">
        <v>0.0206</v>
      </c>
      <c r="N60" s="154">
        <v>0.1458</v>
      </c>
      <c r="O60" s="125">
        <f t="shared" si="40"/>
        <v>0.16640000000000002</v>
      </c>
      <c r="P60" s="126">
        <v>2.0167</v>
      </c>
      <c r="Q60" s="153">
        <v>0.0833</v>
      </c>
      <c r="R60" s="125">
        <f t="shared" si="41"/>
        <v>2.1</v>
      </c>
      <c r="S60" s="126">
        <f t="shared" si="42"/>
        <v>2.0373</v>
      </c>
      <c r="T60" s="126">
        <f t="shared" si="43"/>
        <v>0.22910000000000003</v>
      </c>
      <c r="U60" s="125">
        <f t="shared" si="44"/>
        <v>2.2664</v>
      </c>
      <c r="V60" s="40">
        <f t="shared" si="45"/>
        <v>0</v>
      </c>
      <c r="W60" s="40">
        <f t="shared" si="46"/>
        <v>0</v>
      </c>
      <c r="X60" s="127">
        <f t="shared" si="47"/>
        <v>0.876201923076923</v>
      </c>
      <c r="Y60" s="127">
        <f t="shared" si="48"/>
        <v>0.03966666666666666</v>
      </c>
      <c r="Z60" s="128">
        <f t="shared" si="49"/>
        <v>0.10108542181433111</v>
      </c>
    </row>
    <row r="61" spans="1:26" ht="12.75">
      <c r="A61" s="129"/>
      <c r="B61" s="129"/>
      <c r="C61" s="130"/>
      <c r="D61" s="129"/>
      <c r="E61" s="131">
        <v>1.3</v>
      </c>
      <c r="F61" s="132" t="s">
        <v>19</v>
      </c>
      <c r="G61" s="133">
        <f>SUMIF(FB,SHIS,G:G)</f>
        <v>13.3499</v>
      </c>
      <c r="H61" s="133">
        <f>SUMIF(FB,SHIS,H:H)</f>
        <v>20.2333</v>
      </c>
      <c r="I61" s="134">
        <f t="shared" si="38"/>
        <v>33.5832</v>
      </c>
      <c r="J61" s="135">
        <f>SUMIF(FB,SHIS,J:J)</f>
        <v>3.9039</v>
      </c>
      <c r="K61" s="135">
        <f>SUMIF(FB,SHIS,K:K)</f>
        <v>1.6246999999999998</v>
      </c>
      <c r="L61" s="134">
        <f t="shared" si="39"/>
        <v>5.5286</v>
      </c>
      <c r="M61" s="133">
        <f>SUMIF(FB,SHIS,M:M)</f>
        <v>60.2516</v>
      </c>
      <c r="N61" s="133">
        <f>SUMIF(FB,SHIS,N:N)</f>
        <v>17.5719</v>
      </c>
      <c r="O61" s="134">
        <f t="shared" si="40"/>
        <v>77.8235</v>
      </c>
      <c r="P61" s="135">
        <f>SUMIF(FB,SHIS,P:P)</f>
        <v>19.927999999999997</v>
      </c>
      <c r="Q61" s="135">
        <f>SUMIF(FB,SHIS,Q:Q)</f>
        <v>2.13</v>
      </c>
      <c r="R61" s="134">
        <f t="shared" si="41"/>
        <v>22.057999999999996</v>
      </c>
      <c r="S61" s="135">
        <f t="shared" si="42"/>
        <v>97.4334</v>
      </c>
      <c r="T61" s="135">
        <f t="shared" si="43"/>
        <v>41.559900000000006</v>
      </c>
      <c r="U61" s="134">
        <f t="shared" si="44"/>
        <v>138.99329999999998</v>
      </c>
      <c r="V61" s="136">
        <f t="shared" si="45"/>
        <v>0.6024827890135545</v>
      </c>
      <c r="W61" s="136">
        <f t="shared" si="46"/>
        <v>0.29387186629526457</v>
      </c>
      <c r="X61" s="137">
        <f t="shared" si="47"/>
        <v>0.22579169531054244</v>
      </c>
      <c r="Y61" s="137">
        <f t="shared" si="48"/>
        <v>0.09656360504125489</v>
      </c>
      <c r="Z61" s="138">
        <f t="shared" si="49"/>
        <v>0.2990064988744063</v>
      </c>
    </row>
    <row r="62" spans="1:26" ht="12.75">
      <c r="A62" s="118">
        <v>1</v>
      </c>
      <c r="B62" s="118">
        <v>1.3</v>
      </c>
      <c r="C62" s="139" t="s">
        <v>65</v>
      </c>
      <c r="D62" s="118" t="str">
        <f>VLOOKUP(SHIS,[1]!SHISFach,11,FALSE)</f>
        <v>TR01</v>
      </c>
      <c r="E62" s="31">
        <v>1300</v>
      </c>
      <c r="F62" s="55" t="s">
        <v>66</v>
      </c>
      <c r="G62" s="32">
        <v>0.85</v>
      </c>
      <c r="H62" s="32">
        <v>4.4</v>
      </c>
      <c r="I62" s="119">
        <f t="shared" si="38"/>
        <v>5.25</v>
      </c>
      <c r="J62" s="120">
        <v>0.15109999999999998</v>
      </c>
      <c r="K62" s="120">
        <v>0.0556</v>
      </c>
      <c r="L62" s="119">
        <f t="shared" si="39"/>
        <v>0.2067</v>
      </c>
      <c r="M62" s="32">
        <v>8.3438</v>
      </c>
      <c r="N62" s="32">
        <v>1.36</v>
      </c>
      <c r="O62" s="119">
        <f t="shared" si="40"/>
        <v>9.7038</v>
      </c>
      <c r="P62" s="120">
        <v>1.6</v>
      </c>
      <c r="Q62" s="120"/>
      <c r="R62" s="119">
        <f t="shared" si="41"/>
        <v>1.6</v>
      </c>
      <c r="S62" s="120">
        <f t="shared" si="42"/>
        <v>10.944899999999999</v>
      </c>
      <c r="T62" s="120">
        <f t="shared" si="43"/>
        <v>5.815600000000001</v>
      </c>
      <c r="U62" s="119">
        <f t="shared" si="44"/>
        <v>16.7605</v>
      </c>
      <c r="V62" s="34">
        <f t="shared" si="45"/>
        <v>0.8380952380952381</v>
      </c>
      <c r="W62" s="34">
        <f t="shared" si="46"/>
        <v>0.26898887276245764</v>
      </c>
      <c r="X62" s="121">
        <f t="shared" si="47"/>
        <v>0.14015128094148685</v>
      </c>
      <c r="Y62" s="121">
        <f t="shared" si="48"/>
        <v>0</v>
      </c>
      <c r="Z62" s="122">
        <f t="shared" si="49"/>
        <v>0.3469824885892426</v>
      </c>
    </row>
    <row r="63" spans="1:26" ht="12.75">
      <c r="A63" s="118">
        <v>1</v>
      </c>
      <c r="B63" s="118">
        <v>1.3</v>
      </c>
      <c r="C63" s="113" t="s">
        <v>67</v>
      </c>
      <c r="D63" s="118" t="str">
        <f>VLOOKUP(SHIS,[1]!SHISFach,11,FALSE)</f>
        <v>TR06</v>
      </c>
      <c r="E63" s="31">
        <v>1500</v>
      </c>
      <c r="F63" s="55" t="s">
        <v>68</v>
      </c>
      <c r="G63" s="32">
        <v>1.6665999999999999</v>
      </c>
      <c r="H63" s="32">
        <v>1</v>
      </c>
      <c r="I63" s="119">
        <f t="shared" si="38"/>
        <v>2.6666</v>
      </c>
      <c r="J63" s="120">
        <v>0.2537</v>
      </c>
      <c r="K63" s="120">
        <v>0.0433</v>
      </c>
      <c r="L63" s="119">
        <f t="shared" si="39"/>
        <v>0.297</v>
      </c>
      <c r="M63" s="32">
        <v>5.093999999999999</v>
      </c>
      <c r="N63" s="32">
        <v>2.2510000000000003</v>
      </c>
      <c r="O63" s="119">
        <f t="shared" si="40"/>
        <v>7.345</v>
      </c>
      <c r="P63" s="120">
        <v>2.7666</v>
      </c>
      <c r="Q63" s="120"/>
      <c r="R63" s="119">
        <f t="shared" si="41"/>
        <v>2.7666</v>
      </c>
      <c r="S63" s="120">
        <f t="shared" si="42"/>
        <v>9.780899999999999</v>
      </c>
      <c r="T63" s="120">
        <f t="shared" si="43"/>
        <v>3.2943000000000002</v>
      </c>
      <c r="U63" s="119">
        <f t="shared" si="44"/>
        <v>13.0752</v>
      </c>
      <c r="V63" s="34">
        <f t="shared" si="45"/>
        <v>0.3750093752343809</v>
      </c>
      <c r="W63" s="34">
        <f t="shared" si="46"/>
        <v>0.1457912457912458</v>
      </c>
      <c r="X63" s="121">
        <f t="shared" si="47"/>
        <v>0.3064669843430906</v>
      </c>
      <c r="Y63" s="121">
        <f t="shared" si="48"/>
        <v>0</v>
      </c>
      <c r="Z63" s="122">
        <f t="shared" si="49"/>
        <v>0.2519502569750367</v>
      </c>
    </row>
    <row r="64" spans="1:26" ht="12.75">
      <c r="A64" s="118">
        <v>1</v>
      </c>
      <c r="B64" s="118">
        <v>1.3</v>
      </c>
      <c r="C64" s="113" t="s">
        <v>69</v>
      </c>
      <c r="D64" s="118" t="str">
        <f>VLOOKUP(SHIS,[1]!SHISFach,11,FALSE)</f>
        <v>TR01</v>
      </c>
      <c r="E64" s="31">
        <v>1600</v>
      </c>
      <c r="F64" s="55" t="s">
        <v>70</v>
      </c>
      <c r="G64" s="32">
        <v>7</v>
      </c>
      <c r="H64" s="32">
        <v>6</v>
      </c>
      <c r="I64" s="119">
        <f t="shared" si="38"/>
        <v>13</v>
      </c>
      <c r="J64" s="120">
        <v>1.6488000000000003</v>
      </c>
      <c r="K64" s="120">
        <v>0.9019</v>
      </c>
      <c r="L64" s="119">
        <f t="shared" si="39"/>
        <v>2.5507000000000004</v>
      </c>
      <c r="M64" s="32">
        <v>32.0826</v>
      </c>
      <c r="N64" s="32">
        <v>6.3244</v>
      </c>
      <c r="O64" s="119">
        <f t="shared" si="40"/>
        <v>38.407</v>
      </c>
      <c r="P64" s="120">
        <v>8.8406</v>
      </c>
      <c r="Q64" s="120">
        <v>1.4289</v>
      </c>
      <c r="R64" s="119">
        <f t="shared" si="41"/>
        <v>10.2695</v>
      </c>
      <c r="S64" s="120">
        <f t="shared" si="42"/>
        <v>49.572</v>
      </c>
      <c r="T64" s="120">
        <f t="shared" si="43"/>
        <v>14.6552</v>
      </c>
      <c r="U64" s="119">
        <f t="shared" si="44"/>
        <v>64.2272</v>
      </c>
      <c r="V64" s="34">
        <f t="shared" si="45"/>
        <v>0.46153846153846156</v>
      </c>
      <c r="W64" s="34">
        <f t="shared" si="46"/>
        <v>0.35358921080487704</v>
      </c>
      <c r="X64" s="121">
        <f t="shared" si="47"/>
        <v>0.1646678990808967</v>
      </c>
      <c r="Y64" s="121">
        <f t="shared" si="48"/>
        <v>0.1391401723550319</v>
      </c>
      <c r="Z64" s="122">
        <f t="shared" si="49"/>
        <v>0.22817746998156546</v>
      </c>
    </row>
    <row r="65" spans="1:26" ht="12.75">
      <c r="A65" s="118">
        <v>1</v>
      </c>
      <c r="B65" s="118">
        <v>1.3</v>
      </c>
      <c r="C65" s="113" t="s">
        <v>71</v>
      </c>
      <c r="D65" s="118" t="str">
        <f>VLOOKUP(SHIS,[1]!SHISFach,11,FALSE)</f>
        <v>TR01</v>
      </c>
      <c r="E65" s="31">
        <v>1700</v>
      </c>
      <c r="F65" s="55" t="s">
        <v>72</v>
      </c>
      <c r="G65" s="32">
        <v>1</v>
      </c>
      <c r="H65" s="32">
        <v>3</v>
      </c>
      <c r="I65" s="119">
        <f t="shared" si="38"/>
        <v>4</v>
      </c>
      <c r="J65" s="120">
        <v>0.2613</v>
      </c>
      <c r="K65" s="120">
        <v>0.3611</v>
      </c>
      <c r="L65" s="119">
        <f t="shared" si="39"/>
        <v>0.6224</v>
      </c>
      <c r="M65" s="32">
        <v>3.6041</v>
      </c>
      <c r="N65" s="32">
        <v>4.3114</v>
      </c>
      <c r="O65" s="119">
        <f t="shared" si="40"/>
        <v>7.9155</v>
      </c>
      <c r="P65" s="120">
        <v>2.6458</v>
      </c>
      <c r="Q65" s="120">
        <v>0.0511</v>
      </c>
      <c r="R65" s="119">
        <f t="shared" si="41"/>
        <v>2.6969</v>
      </c>
      <c r="S65" s="120">
        <f t="shared" si="42"/>
        <v>7.511199999999999</v>
      </c>
      <c r="T65" s="120">
        <f t="shared" si="43"/>
        <v>7.723599999999999</v>
      </c>
      <c r="U65" s="119">
        <f t="shared" si="44"/>
        <v>15.2348</v>
      </c>
      <c r="V65" s="34">
        <f t="shared" si="45"/>
        <v>0.75</v>
      </c>
      <c r="W65" s="34">
        <f t="shared" si="46"/>
        <v>0.5801735218508998</v>
      </c>
      <c r="X65" s="121">
        <f t="shared" si="47"/>
        <v>0.5446781630977197</v>
      </c>
      <c r="Y65" s="121">
        <f t="shared" si="48"/>
        <v>0.01894768067039935</v>
      </c>
      <c r="Z65" s="122">
        <f t="shared" si="49"/>
        <v>0.5069708824533304</v>
      </c>
    </row>
    <row r="66" spans="1:26" ht="12.75">
      <c r="A66" s="118">
        <v>1</v>
      </c>
      <c r="B66" s="118">
        <v>1.3</v>
      </c>
      <c r="C66" s="113">
        <v>659</v>
      </c>
      <c r="D66" s="118" t="str">
        <f>VLOOKUP(SHIS,[1]!SHISFach,11,FALSE)</f>
        <v>TR01</v>
      </c>
      <c r="E66" s="31">
        <v>1800</v>
      </c>
      <c r="F66" s="55" t="s">
        <v>73</v>
      </c>
      <c r="G66" s="32"/>
      <c r="H66" s="32">
        <v>1.8333</v>
      </c>
      <c r="I66" s="119">
        <f t="shared" si="38"/>
        <v>1.8333</v>
      </c>
      <c r="J66" s="120">
        <v>0.8788</v>
      </c>
      <c r="K66" s="120">
        <v>0.0773</v>
      </c>
      <c r="L66" s="119">
        <f t="shared" si="39"/>
        <v>0.9561000000000001</v>
      </c>
      <c r="M66" s="32">
        <v>1.1458</v>
      </c>
      <c r="N66" s="32">
        <v>1.3417</v>
      </c>
      <c r="O66" s="119">
        <f t="shared" si="40"/>
        <v>2.4875</v>
      </c>
      <c r="P66" s="120">
        <v>0.925</v>
      </c>
      <c r="Q66" s="120">
        <v>0.65</v>
      </c>
      <c r="R66" s="119">
        <f t="shared" si="41"/>
        <v>1.5750000000000002</v>
      </c>
      <c r="S66" s="120">
        <f t="shared" si="42"/>
        <v>2.9496</v>
      </c>
      <c r="T66" s="120">
        <f t="shared" si="43"/>
        <v>3.9023</v>
      </c>
      <c r="U66" s="119">
        <f t="shared" si="44"/>
        <v>6.8519</v>
      </c>
      <c r="V66" s="34">
        <f t="shared" si="45"/>
        <v>1</v>
      </c>
      <c r="W66" s="34">
        <f t="shared" si="46"/>
        <v>0.08084928354774604</v>
      </c>
      <c r="X66" s="121">
        <f t="shared" si="47"/>
        <v>0.5393768844221105</v>
      </c>
      <c r="Y66" s="121">
        <f t="shared" si="48"/>
        <v>0.4126984126984127</v>
      </c>
      <c r="Z66" s="122">
        <f t="shared" si="49"/>
        <v>0.5695208628263694</v>
      </c>
    </row>
    <row r="67" spans="1:26" ht="12.75">
      <c r="A67" s="118">
        <v>1</v>
      </c>
      <c r="B67" s="118">
        <v>1.3</v>
      </c>
      <c r="C67" s="113">
        <v>608</v>
      </c>
      <c r="D67" s="118" t="str">
        <f>VLOOKUP(SHIS,[1]!SHISFach,11,FALSE)</f>
        <v>TR01</v>
      </c>
      <c r="E67" s="31">
        <v>1850</v>
      </c>
      <c r="F67" s="55" t="s">
        <v>74</v>
      </c>
      <c r="G67" s="32">
        <v>0.8333</v>
      </c>
      <c r="H67" s="32">
        <v>2</v>
      </c>
      <c r="I67" s="119">
        <f t="shared" si="38"/>
        <v>2.8333</v>
      </c>
      <c r="J67" s="120">
        <v>0.12179999999999999</v>
      </c>
      <c r="K67" s="120">
        <v>0.125</v>
      </c>
      <c r="L67" s="119">
        <f t="shared" si="39"/>
        <v>0.2468</v>
      </c>
      <c r="M67" s="32">
        <v>5.174300000000001</v>
      </c>
      <c r="N67" s="32">
        <v>0.2834</v>
      </c>
      <c r="O67" s="119">
        <f t="shared" si="40"/>
        <v>5.457700000000001</v>
      </c>
      <c r="P67" s="120">
        <v>1.4667</v>
      </c>
      <c r="Q67" s="120"/>
      <c r="R67" s="119">
        <f t="shared" si="41"/>
        <v>1.4667</v>
      </c>
      <c r="S67" s="120">
        <f t="shared" si="42"/>
        <v>7.5961</v>
      </c>
      <c r="T67" s="120">
        <f t="shared" si="43"/>
        <v>2.4084</v>
      </c>
      <c r="U67" s="119">
        <f t="shared" si="44"/>
        <v>10.0045</v>
      </c>
      <c r="V67" s="34">
        <f t="shared" si="45"/>
        <v>0.7058906575371475</v>
      </c>
      <c r="W67" s="34">
        <f t="shared" si="46"/>
        <v>0.506482982171799</v>
      </c>
      <c r="X67" s="121">
        <f t="shared" si="47"/>
        <v>0.05192663576231745</v>
      </c>
      <c r="Y67" s="121">
        <f t="shared" si="48"/>
        <v>0</v>
      </c>
      <c r="Z67" s="122">
        <f t="shared" si="49"/>
        <v>0.24073167074816332</v>
      </c>
    </row>
    <row r="68" spans="1:26" ht="12.75">
      <c r="A68" s="118">
        <v>1</v>
      </c>
      <c r="B68" s="118">
        <v>1.3</v>
      </c>
      <c r="C68" s="113">
        <v>662</v>
      </c>
      <c r="D68" s="118" t="str">
        <f>VLOOKUP(SHIS,[1]!SHISFach,11,FALSE)</f>
        <v>TR06</v>
      </c>
      <c r="E68" s="31">
        <v>1900</v>
      </c>
      <c r="F68" s="55" t="s">
        <v>75</v>
      </c>
      <c r="G68" s="32">
        <v>2</v>
      </c>
      <c r="H68" s="32">
        <v>2</v>
      </c>
      <c r="I68" s="119">
        <f t="shared" si="38"/>
        <v>4</v>
      </c>
      <c r="J68" s="120">
        <v>0.5884</v>
      </c>
      <c r="K68" s="120">
        <v>0.0605</v>
      </c>
      <c r="L68" s="119">
        <f t="shared" si="39"/>
        <v>0.6489</v>
      </c>
      <c r="M68" s="32">
        <v>4.807</v>
      </c>
      <c r="N68" s="32">
        <v>1.7</v>
      </c>
      <c r="O68" s="119">
        <f t="shared" si="40"/>
        <v>6.507000000000001</v>
      </c>
      <c r="P68" s="120">
        <v>1.6832999999999998</v>
      </c>
      <c r="Q68" s="120"/>
      <c r="R68" s="119">
        <f t="shared" si="41"/>
        <v>1.6832999999999998</v>
      </c>
      <c r="S68" s="120">
        <f t="shared" si="42"/>
        <v>9.0787</v>
      </c>
      <c r="T68" s="120">
        <f t="shared" si="43"/>
        <v>3.7605000000000004</v>
      </c>
      <c r="U68" s="119">
        <f t="shared" si="44"/>
        <v>12.8392</v>
      </c>
      <c r="V68" s="34">
        <f t="shared" si="45"/>
        <v>0.5</v>
      </c>
      <c r="W68" s="34">
        <f t="shared" si="46"/>
        <v>0.09323470488519031</v>
      </c>
      <c r="X68" s="121">
        <f t="shared" si="47"/>
        <v>0.2612571077301368</v>
      </c>
      <c r="Y68" s="121">
        <f t="shared" si="48"/>
        <v>0</v>
      </c>
      <c r="Z68" s="122">
        <f t="shared" si="49"/>
        <v>0.2928920805034582</v>
      </c>
    </row>
    <row r="69" spans="1:26" ht="12.75">
      <c r="A69" s="123">
        <v>1</v>
      </c>
      <c r="B69" s="123">
        <v>1.3</v>
      </c>
      <c r="C69" s="124"/>
      <c r="D69" s="123" t="str">
        <f>VLOOKUP(SHIS,[1]!SHISFach,11,FALSE)</f>
        <v>TR01</v>
      </c>
      <c r="E69" s="36">
        <v>1990</v>
      </c>
      <c r="F69" s="49" t="s">
        <v>76</v>
      </c>
      <c r="G69" s="38"/>
      <c r="H69" s="38"/>
      <c r="I69" s="125"/>
      <c r="J69" s="126"/>
      <c r="K69" s="126"/>
      <c r="L69" s="125"/>
      <c r="M69" s="38"/>
      <c r="N69" s="38"/>
      <c r="O69" s="125"/>
      <c r="P69" s="126"/>
      <c r="Q69" s="126"/>
      <c r="R69" s="125"/>
      <c r="S69" s="126"/>
      <c r="T69" s="126"/>
      <c r="U69" s="125"/>
      <c r="V69" s="40"/>
      <c r="W69" s="40"/>
      <c r="X69" s="127"/>
      <c r="Y69" s="127"/>
      <c r="Z69" s="128"/>
    </row>
    <row r="70" spans="1:26" ht="12.75">
      <c r="A70" s="129"/>
      <c r="B70" s="129"/>
      <c r="C70" s="130"/>
      <c r="D70" s="129"/>
      <c r="E70" s="131">
        <v>1.4</v>
      </c>
      <c r="F70" s="132" t="s">
        <v>20</v>
      </c>
      <c r="G70" s="133">
        <f>SUMIF(FB,SHIS,G:G)</f>
        <v>12.2333</v>
      </c>
      <c r="H70" s="133">
        <f>SUMIF(FB,SHIS,H:H)</f>
        <v>11</v>
      </c>
      <c r="I70" s="134">
        <f aca="true" t="shared" si="50" ref="I70:I79">SUM(G70:H70)</f>
        <v>23.2333</v>
      </c>
      <c r="J70" s="135">
        <f>SUMIF(FB,SHIS,J:J)</f>
        <v>7.158100000000004</v>
      </c>
      <c r="K70" s="135">
        <f>SUMIF(FB,SHIS,K:K)</f>
        <v>3.4346000000000005</v>
      </c>
      <c r="L70" s="134">
        <f aca="true" t="shared" si="51" ref="L70:L79">SUM(J70:K70)</f>
        <v>10.592700000000004</v>
      </c>
      <c r="M70" s="133">
        <f>SUMIF(FB,SHIS,M:M)</f>
        <v>98.16130000000004</v>
      </c>
      <c r="N70" s="133">
        <f>SUMIF(FB,SHIS,N:N)</f>
        <v>24.5461</v>
      </c>
      <c r="O70" s="134">
        <f aca="true" t="shared" si="52" ref="O70:O79">SUM(M70:N70)</f>
        <v>122.70740000000004</v>
      </c>
      <c r="P70" s="135">
        <f>SUMIF(FB,SHIS,P:P)</f>
        <v>30.815199999999997</v>
      </c>
      <c r="Q70" s="135">
        <f>SUMIF(FB,SHIS,Q:Q)</f>
        <v>1.2333</v>
      </c>
      <c r="R70" s="134">
        <f aca="true" t="shared" si="53" ref="R70:R79">SUM(P70:Q70)</f>
        <v>32.0485</v>
      </c>
      <c r="S70" s="135">
        <f aca="true" t="shared" si="54" ref="S70:S79">G70+J70+M70+P70</f>
        <v>148.36790000000005</v>
      </c>
      <c r="T70" s="135">
        <f aca="true" t="shared" si="55" ref="T70:T79">H70+K70+N70+Q70</f>
        <v>40.214</v>
      </c>
      <c r="U70" s="134">
        <f aca="true" t="shared" si="56" ref="U70:U79">I70+L70+O70+R70</f>
        <v>188.58190000000002</v>
      </c>
      <c r="V70" s="136">
        <f aca="true" t="shared" si="57" ref="V70:V79">IF(ISERROR(H70/I70),0,H70/I70)</f>
        <v>0.4734583550335079</v>
      </c>
      <c r="W70" s="136">
        <f aca="true" t="shared" si="58" ref="W70:W79">IF(ISERROR(K70/L70),0,K70/L70)</f>
        <v>0.32424216677523193</v>
      </c>
      <c r="X70" s="137">
        <f aca="true" t="shared" si="59" ref="X70:X79">IF(ISERROR(N70/O70),0,N70/O70)</f>
        <v>0.2000376505410431</v>
      </c>
      <c r="Y70" s="137">
        <f aca="true" t="shared" si="60" ref="Y70:Y79">IF(ISERROR(Q70/R70),0,Q70/R70)</f>
        <v>0.038482300263662894</v>
      </c>
      <c r="Z70" s="138">
        <f aca="true" t="shared" si="61" ref="Z70:Z79">IF(ISERROR(T70/U70),0,T70/U70)</f>
        <v>0.21324421908995506</v>
      </c>
    </row>
    <row r="71" spans="1:26" ht="12.75">
      <c r="A71" s="118">
        <v>1</v>
      </c>
      <c r="B71" s="118">
        <v>1.4</v>
      </c>
      <c r="C71" s="139" t="s">
        <v>77</v>
      </c>
      <c r="D71" s="118" t="str">
        <f>VLOOKUP(SHIS,[1]!SHISFach,11,FALSE)</f>
        <v>TR06</v>
      </c>
      <c r="E71" s="31">
        <v>2000</v>
      </c>
      <c r="F71" s="55" t="s">
        <v>78</v>
      </c>
      <c r="G71" s="32">
        <v>5</v>
      </c>
      <c r="H71" s="32">
        <v>8</v>
      </c>
      <c r="I71" s="119">
        <f t="shared" si="50"/>
        <v>13</v>
      </c>
      <c r="J71" s="120">
        <v>4.5180000000000025</v>
      </c>
      <c r="K71" s="120">
        <v>1.0637</v>
      </c>
      <c r="L71" s="119">
        <f t="shared" si="51"/>
        <v>5.581700000000002</v>
      </c>
      <c r="M71" s="32">
        <v>41.89870000000001</v>
      </c>
      <c r="N71" s="32">
        <v>10.571899999999996</v>
      </c>
      <c r="O71" s="119">
        <f t="shared" si="52"/>
        <v>52.470600000000005</v>
      </c>
      <c r="P71" s="120">
        <v>13.223500000000001</v>
      </c>
      <c r="Q71" s="120">
        <v>0.4333</v>
      </c>
      <c r="R71" s="119">
        <f t="shared" si="53"/>
        <v>13.6568</v>
      </c>
      <c r="S71" s="120">
        <f t="shared" si="54"/>
        <v>64.64020000000002</v>
      </c>
      <c r="T71" s="120">
        <f t="shared" si="55"/>
        <v>20.068899999999996</v>
      </c>
      <c r="U71" s="119">
        <f t="shared" si="56"/>
        <v>84.7091</v>
      </c>
      <c r="V71" s="34">
        <f t="shared" si="57"/>
        <v>0.6153846153846154</v>
      </c>
      <c r="W71" s="34">
        <f t="shared" si="58"/>
        <v>0.1905691814321801</v>
      </c>
      <c r="X71" s="121">
        <f t="shared" si="59"/>
        <v>0.20148235392772323</v>
      </c>
      <c r="Y71" s="121">
        <f t="shared" si="60"/>
        <v>0.03172778396110363</v>
      </c>
      <c r="Z71" s="122">
        <f t="shared" si="61"/>
        <v>0.23691551438983527</v>
      </c>
    </row>
    <row r="72" spans="1:26" ht="12.75">
      <c r="A72" s="118">
        <v>1</v>
      </c>
      <c r="B72" s="118">
        <v>1.4</v>
      </c>
      <c r="C72" s="113" t="s">
        <v>79</v>
      </c>
      <c r="D72" s="118" t="str">
        <f>VLOOKUP(SHIS,[1]!SHISFach,11,FALSE)</f>
        <v>TR06</v>
      </c>
      <c r="E72" s="31">
        <v>2100</v>
      </c>
      <c r="F72" s="55" t="s">
        <v>80</v>
      </c>
      <c r="G72" s="32">
        <v>3</v>
      </c>
      <c r="H72" s="32">
        <v>1</v>
      </c>
      <c r="I72" s="119">
        <f t="shared" si="50"/>
        <v>4</v>
      </c>
      <c r="J72" s="120">
        <v>1.2596000000000003</v>
      </c>
      <c r="K72" s="120">
        <v>0.1011</v>
      </c>
      <c r="L72" s="119">
        <f t="shared" si="51"/>
        <v>1.3607000000000002</v>
      </c>
      <c r="M72" s="32">
        <v>25.398400000000017</v>
      </c>
      <c r="N72" s="32">
        <v>8.33</v>
      </c>
      <c r="O72" s="119">
        <f t="shared" si="52"/>
        <v>33.728400000000015</v>
      </c>
      <c r="P72" s="120">
        <v>8.041799999999999</v>
      </c>
      <c r="Q72" s="120">
        <v>0.8</v>
      </c>
      <c r="R72" s="119">
        <f t="shared" si="53"/>
        <v>8.8418</v>
      </c>
      <c r="S72" s="120">
        <f t="shared" si="54"/>
        <v>37.69980000000001</v>
      </c>
      <c r="T72" s="120">
        <f t="shared" si="55"/>
        <v>10.231100000000001</v>
      </c>
      <c r="U72" s="119">
        <f t="shared" si="56"/>
        <v>47.930900000000015</v>
      </c>
      <c r="V72" s="34">
        <f t="shared" si="57"/>
        <v>0.25</v>
      </c>
      <c r="W72" s="34">
        <f t="shared" si="58"/>
        <v>0.07429999265084146</v>
      </c>
      <c r="X72" s="121">
        <f t="shared" si="59"/>
        <v>0.2469728774563868</v>
      </c>
      <c r="Y72" s="121">
        <f t="shared" si="60"/>
        <v>0.09047931416679864</v>
      </c>
      <c r="Z72" s="122">
        <f t="shared" si="61"/>
        <v>0.2134552032196349</v>
      </c>
    </row>
    <row r="73" spans="1:26" ht="12.75">
      <c r="A73" s="118">
        <v>1</v>
      </c>
      <c r="B73" s="118">
        <v>1.4</v>
      </c>
      <c r="C73" s="113">
        <v>2360</v>
      </c>
      <c r="D73" s="118" t="str">
        <f>VLOOKUP(SHIS,[1]!SHISFach,11,FALSE)</f>
        <v>TR06</v>
      </c>
      <c r="E73" s="31">
        <v>2200</v>
      </c>
      <c r="F73" s="55" t="s">
        <v>81</v>
      </c>
      <c r="G73" s="32">
        <v>1</v>
      </c>
      <c r="H73" s="32">
        <v>1</v>
      </c>
      <c r="I73" s="119">
        <f t="shared" si="50"/>
        <v>2</v>
      </c>
      <c r="J73" s="120">
        <v>0.6306000000000002</v>
      </c>
      <c r="K73" s="120">
        <v>1.5419000000000003</v>
      </c>
      <c r="L73" s="119">
        <f t="shared" si="51"/>
        <v>2.1725000000000003</v>
      </c>
      <c r="M73" s="32">
        <v>8.605300000000002</v>
      </c>
      <c r="N73" s="32">
        <v>1.7649</v>
      </c>
      <c r="O73" s="119">
        <f t="shared" si="52"/>
        <v>10.3702</v>
      </c>
      <c r="P73" s="120">
        <v>1.8</v>
      </c>
      <c r="Q73" s="120"/>
      <c r="R73" s="119">
        <f t="shared" si="53"/>
        <v>1.8</v>
      </c>
      <c r="S73" s="120">
        <f t="shared" si="54"/>
        <v>12.035900000000002</v>
      </c>
      <c r="T73" s="120">
        <f t="shared" si="55"/>
        <v>4.3068</v>
      </c>
      <c r="U73" s="119">
        <f t="shared" si="56"/>
        <v>16.3427</v>
      </c>
      <c r="V73" s="34">
        <f t="shared" si="57"/>
        <v>0.5</v>
      </c>
      <c r="W73" s="34">
        <f t="shared" si="58"/>
        <v>0.7097353279631761</v>
      </c>
      <c r="X73" s="121">
        <f t="shared" si="59"/>
        <v>0.17018958168598483</v>
      </c>
      <c r="Y73" s="121">
        <f t="shared" si="60"/>
        <v>0</v>
      </c>
      <c r="Z73" s="122">
        <f t="shared" si="61"/>
        <v>0.2635305059751449</v>
      </c>
    </row>
    <row r="74" spans="1:26" ht="12.75">
      <c r="A74" s="118">
        <v>1</v>
      </c>
      <c r="B74" s="118">
        <v>1.4</v>
      </c>
      <c r="C74" s="113">
        <v>2361</v>
      </c>
      <c r="D74" s="118" t="str">
        <f>VLOOKUP(SHIS,[1]!SHISFach,11,FALSE)</f>
        <v>TR06</v>
      </c>
      <c r="E74" s="31">
        <v>2300</v>
      </c>
      <c r="F74" s="55" t="s">
        <v>82</v>
      </c>
      <c r="G74" s="32">
        <v>2.2333</v>
      </c>
      <c r="H74" s="32">
        <v>1</v>
      </c>
      <c r="I74" s="119">
        <f t="shared" si="50"/>
        <v>3.2333</v>
      </c>
      <c r="J74" s="120">
        <v>0.24869999999999998</v>
      </c>
      <c r="K74" s="120">
        <v>0.49870000000000003</v>
      </c>
      <c r="L74" s="119">
        <f t="shared" si="51"/>
        <v>0.7474000000000001</v>
      </c>
      <c r="M74" s="32">
        <v>14.914600000000002</v>
      </c>
      <c r="N74" s="32">
        <v>2.8792999999999997</v>
      </c>
      <c r="O74" s="119">
        <f t="shared" si="52"/>
        <v>17.7939</v>
      </c>
      <c r="P74" s="120">
        <v>3.65</v>
      </c>
      <c r="Q74" s="120"/>
      <c r="R74" s="119">
        <f t="shared" si="53"/>
        <v>3.65</v>
      </c>
      <c r="S74" s="120">
        <f t="shared" si="54"/>
        <v>21.0466</v>
      </c>
      <c r="T74" s="120">
        <f t="shared" si="55"/>
        <v>4.378</v>
      </c>
      <c r="U74" s="119">
        <f t="shared" si="56"/>
        <v>25.424599999999998</v>
      </c>
      <c r="V74" s="34">
        <f t="shared" si="57"/>
        <v>0.309281538984938</v>
      </c>
      <c r="W74" s="34">
        <f t="shared" si="58"/>
        <v>0.6672464543751673</v>
      </c>
      <c r="X74" s="121">
        <f t="shared" si="59"/>
        <v>0.16181388003754094</v>
      </c>
      <c r="Y74" s="121">
        <f t="shared" si="60"/>
        <v>0</v>
      </c>
      <c r="Z74" s="122">
        <f t="shared" si="61"/>
        <v>0.1721954327698371</v>
      </c>
    </row>
    <row r="75" spans="1:26" ht="12.75">
      <c r="A75" s="118">
        <v>1</v>
      </c>
      <c r="B75" s="118">
        <v>1.4</v>
      </c>
      <c r="C75" s="113">
        <v>2363</v>
      </c>
      <c r="D75" s="118" t="str">
        <f>VLOOKUP(SHIS,[1]!SHISFach,11,FALSE)</f>
        <v>TR06</v>
      </c>
      <c r="E75" s="31">
        <v>2400</v>
      </c>
      <c r="F75" s="55" t="s">
        <v>83</v>
      </c>
      <c r="G75" s="32">
        <v>1</v>
      </c>
      <c r="H75" s="32"/>
      <c r="I75" s="119">
        <f t="shared" si="50"/>
        <v>1</v>
      </c>
      <c r="J75" s="120">
        <v>0.5012</v>
      </c>
      <c r="K75" s="120">
        <v>0.22920000000000001</v>
      </c>
      <c r="L75" s="119">
        <f t="shared" si="51"/>
        <v>0.7303999999999999</v>
      </c>
      <c r="M75" s="32">
        <v>7.344299999999999</v>
      </c>
      <c r="N75" s="32">
        <v>1</v>
      </c>
      <c r="O75" s="119">
        <f t="shared" si="52"/>
        <v>8.344299999999999</v>
      </c>
      <c r="P75" s="120">
        <v>1.3999</v>
      </c>
      <c r="Q75" s="120"/>
      <c r="R75" s="119">
        <f t="shared" si="53"/>
        <v>1.3999</v>
      </c>
      <c r="S75" s="120">
        <f t="shared" si="54"/>
        <v>10.245399999999998</v>
      </c>
      <c r="T75" s="120">
        <f t="shared" si="55"/>
        <v>1.2292</v>
      </c>
      <c r="U75" s="119">
        <f t="shared" si="56"/>
        <v>11.474599999999999</v>
      </c>
      <c r="V75" s="34">
        <f t="shared" si="57"/>
        <v>0</v>
      </c>
      <c r="W75" s="34">
        <f t="shared" si="58"/>
        <v>0.3138006571741512</v>
      </c>
      <c r="X75" s="121">
        <f t="shared" si="59"/>
        <v>0.11984228754958476</v>
      </c>
      <c r="Y75" s="121">
        <f t="shared" si="60"/>
        <v>0</v>
      </c>
      <c r="Z75" s="122">
        <f t="shared" si="61"/>
        <v>0.10712355986265318</v>
      </c>
    </row>
    <row r="76" spans="1:26" ht="12.75">
      <c r="A76" s="141">
        <v>1</v>
      </c>
      <c r="B76" s="141">
        <v>1.4</v>
      </c>
      <c r="C76" s="124"/>
      <c r="D76" s="141" t="str">
        <f>VLOOKUP(SHIS,[1]!SHISFach,11,FALSE)</f>
        <v>TR06</v>
      </c>
      <c r="E76" s="124">
        <v>2450</v>
      </c>
      <c r="F76" s="49" t="s">
        <v>84</v>
      </c>
      <c r="G76" s="38"/>
      <c r="H76" s="38"/>
      <c r="I76" s="125">
        <f t="shared" si="50"/>
        <v>0</v>
      </c>
      <c r="J76" s="126"/>
      <c r="K76" s="126"/>
      <c r="L76" s="125">
        <f t="shared" si="51"/>
        <v>0</v>
      </c>
      <c r="M76" s="38"/>
      <c r="N76" s="38"/>
      <c r="O76" s="125">
        <f t="shared" si="52"/>
        <v>0</v>
      </c>
      <c r="P76" s="126">
        <v>2.7</v>
      </c>
      <c r="Q76" s="126"/>
      <c r="R76" s="125">
        <f t="shared" si="53"/>
        <v>2.7</v>
      </c>
      <c r="S76" s="126">
        <f t="shared" si="54"/>
        <v>2.7</v>
      </c>
      <c r="T76" s="126">
        <f t="shared" si="55"/>
        <v>0</v>
      </c>
      <c r="U76" s="125">
        <f t="shared" si="56"/>
        <v>2.7</v>
      </c>
      <c r="V76" s="40">
        <f t="shared" si="57"/>
        <v>0</v>
      </c>
      <c r="W76" s="40">
        <f t="shared" si="58"/>
        <v>0</v>
      </c>
      <c r="X76" s="127">
        <f t="shared" si="59"/>
        <v>0</v>
      </c>
      <c r="Y76" s="127">
        <f t="shared" si="60"/>
        <v>0</v>
      </c>
      <c r="Z76" s="128">
        <f t="shared" si="61"/>
        <v>0</v>
      </c>
    </row>
    <row r="77" spans="1:26" ht="12.75">
      <c r="A77" s="129"/>
      <c r="B77" s="129"/>
      <c r="C77" s="130"/>
      <c r="D77" s="129"/>
      <c r="E77" s="131">
        <v>1.5</v>
      </c>
      <c r="F77" s="132" t="s">
        <v>21</v>
      </c>
      <c r="G77" s="133">
        <f>SUMIF(FB,SHIS,G:G)</f>
        <v>0</v>
      </c>
      <c r="H77" s="133">
        <f>SUMIF(FB,SHIS,H:H)</f>
        <v>0</v>
      </c>
      <c r="I77" s="134">
        <f t="shared" si="50"/>
        <v>0</v>
      </c>
      <c r="J77" s="135">
        <f>SUMIF(FB,SHIS,J:J)</f>
        <v>0.5462</v>
      </c>
      <c r="K77" s="135">
        <f>SUMIF(FB,SHIS,K:K)</f>
        <v>0</v>
      </c>
      <c r="L77" s="134">
        <f t="shared" si="51"/>
        <v>0.5462</v>
      </c>
      <c r="M77" s="133">
        <f>SUMIF(FB,SHIS,M:M)</f>
        <v>9.7351</v>
      </c>
      <c r="N77" s="133">
        <f>SUMIF(FB,SHIS,N:N)</f>
        <v>3.805</v>
      </c>
      <c r="O77" s="134">
        <f t="shared" si="52"/>
        <v>13.540099999999999</v>
      </c>
      <c r="P77" s="135">
        <f>SUMIF(FB,SHIS,P:P)</f>
        <v>2.85</v>
      </c>
      <c r="Q77" s="135">
        <f>SUMIF(FB,SHIS,Q:Q)</f>
        <v>0</v>
      </c>
      <c r="R77" s="134">
        <f t="shared" si="53"/>
        <v>2.85</v>
      </c>
      <c r="S77" s="135">
        <f t="shared" si="54"/>
        <v>13.1313</v>
      </c>
      <c r="T77" s="135">
        <f t="shared" si="55"/>
        <v>3.805</v>
      </c>
      <c r="U77" s="134">
        <f t="shared" si="56"/>
        <v>16.9363</v>
      </c>
      <c r="V77" s="136">
        <f t="shared" si="57"/>
        <v>0</v>
      </c>
      <c r="W77" s="136">
        <f t="shared" si="58"/>
        <v>0</v>
      </c>
      <c r="X77" s="137">
        <f t="shared" si="59"/>
        <v>0.28101712690452807</v>
      </c>
      <c r="Y77" s="137">
        <f t="shared" si="60"/>
        <v>0</v>
      </c>
      <c r="Z77" s="138">
        <f t="shared" si="61"/>
        <v>0.2246653637453281</v>
      </c>
    </row>
    <row r="78" spans="1:26" ht="12.75">
      <c r="A78" s="112">
        <v>1</v>
      </c>
      <c r="B78" s="112">
        <v>1.5</v>
      </c>
      <c r="C78" s="113">
        <v>1120</v>
      </c>
      <c r="D78" s="112" t="str">
        <f>VLOOKUP(SHIS,[1]!SHISFach,11,FALSE)</f>
        <v>TR06</v>
      </c>
      <c r="E78" s="142">
        <v>1100</v>
      </c>
      <c r="F78" s="55" t="s">
        <v>85</v>
      </c>
      <c r="G78" s="32"/>
      <c r="H78" s="32"/>
      <c r="I78" s="119">
        <f t="shared" si="50"/>
        <v>0</v>
      </c>
      <c r="J78" s="120">
        <v>0.5462</v>
      </c>
      <c r="K78" s="120"/>
      <c r="L78" s="119">
        <f t="shared" si="51"/>
        <v>0.5462</v>
      </c>
      <c r="M78" s="32">
        <v>9.7351</v>
      </c>
      <c r="N78" s="32">
        <v>3.805</v>
      </c>
      <c r="O78" s="119">
        <f t="shared" si="52"/>
        <v>13.540099999999999</v>
      </c>
      <c r="P78" s="120">
        <v>2.85</v>
      </c>
      <c r="Q78" s="120"/>
      <c r="R78" s="119">
        <f t="shared" si="53"/>
        <v>2.85</v>
      </c>
      <c r="S78" s="120">
        <f t="shared" si="54"/>
        <v>13.1313</v>
      </c>
      <c r="T78" s="120">
        <f t="shared" si="55"/>
        <v>3.805</v>
      </c>
      <c r="U78" s="119">
        <f t="shared" si="56"/>
        <v>16.9363</v>
      </c>
      <c r="V78" s="34">
        <f t="shared" si="57"/>
        <v>0</v>
      </c>
      <c r="W78" s="34">
        <f t="shared" si="58"/>
        <v>0</v>
      </c>
      <c r="X78" s="121">
        <f t="shared" si="59"/>
        <v>0.28101712690452807</v>
      </c>
      <c r="Y78" s="121">
        <f t="shared" si="60"/>
        <v>0</v>
      </c>
      <c r="Z78" s="122">
        <f t="shared" si="61"/>
        <v>0.2246653637453281</v>
      </c>
    </row>
    <row r="79" spans="1:26" ht="12.75">
      <c r="A79" s="118">
        <v>1</v>
      </c>
      <c r="B79" s="118">
        <v>1.5</v>
      </c>
      <c r="C79" s="139" t="s">
        <v>86</v>
      </c>
      <c r="D79" s="118" t="str">
        <f>VLOOKUP(SHIS,[1]!SHISFach,11,FALSE)</f>
        <v>TR06</v>
      </c>
      <c r="E79" s="142">
        <v>1190</v>
      </c>
      <c r="F79" s="55" t="s">
        <v>87</v>
      </c>
      <c r="G79" s="32"/>
      <c r="H79" s="32"/>
      <c r="I79" s="119">
        <f t="shared" si="50"/>
        <v>0</v>
      </c>
      <c r="J79" s="120"/>
      <c r="K79" s="120"/>
      <c r="L79" s="119">
        <f t="shared" si="51"/>
        <v>0</v>
      </c>
      <c r="M79" s="32"/>
      <c r="N79" s="32"/>
      <c r="O79" s="119">
        <f t="shared" si="52"/>
        <v>0</v>
      </c>
      <c r="P79" s="120"/>
      <c r="Q79" s="120"/>
      <c r="R79" s="119">
        <f t="shared" si="53"/>
        <v>0</v>
      </c>
      <c r="S79" s="120">
        <f t="shared" si="54"/>
        <v>0</v>
      </c>
      <c r="T79" s="120">
        <f t="shared" si="55"/>
        <v>0</v>
      </c>
      <c r="U79" s="119">
        <f t="shared" si="56"/>
        <v>0</v>
      </c>
      <c r="V79" s="34">
        <f t="shared" si="57"/>
        <v>0</v>
      </c>
      <c r="W79" s="34">
        <f t="shared" si="58"/>
        <v>0</v>
      </c>
      <c r="X79" s="121">
        <f t="shared" si="59"/>
        <v>0</v>
      </c>
      <c r="Y79" s="121">
        <f t="shared" si="60"/>
        <v>0</v>
      </c>
      <c r="Z79" s="122">
        <f t="shared" si="61"/>
        <v>0</v>
      </c>
    </row>
    <row r="80" spans="1:26" ht="12.75">
      <c r="A80" s="141">
        <v>1</v>
      </c>
      <c r="B80" s="141">
        <v>1.5</v>
      </c>
      <c r="C80" s="124" t="s">
        <v>88</v>
      </c>
      <c r="D80" s="141" t="str">
        <f>VLOOKUP(SHIS,[1]!SHISFach,11,FALSE)</f>
        <v>TR06</v>
      </c>
      <c r="E80" s="124">
        <v>3701</v>
      </c>
      <c r="F80" s="49" t="s">
        <v>89</v>
      </c>
      <c r="G80" s="38"/>
      <c r="H80" s="38"/>
      <c r="I80" s="125"/>
      <c r="J80" s="126"/>
      <c r="K80" s="126"/>
      <c r="L80" s="125"/>
      <c r="M80" s="38"/>
      <c r="N80" s="38"/>
      <c r="O80" s="125"/>
      <c r="P80" s="126"/>
      <c r="Q80" s="126"/>
      <c r="R80" s="125"/>
      <c r="S80" s="126"/>
      <c r="T80" s="126"/>
      <c r="U80" s="125"/>
      <c r="V80" s="40"/>
      <c r="W80" s="40"/>
      <c r="X80" s="127"/>
      <c r="Y80" s="127"/>
      <c r="Z80" s="128"/>
    </row>
    <row r="81" spans="1:26" ht="12.75">
      <c r="A81" s="129"/>
      <c r="B81" s="129"/>
      <c r="C81" s="130"/>
      <c r="D81" s="129"/>
      <c r="E81" s="131">
        <v>2</v>
      </c>
      <c r="F81" s="132" t="s">
        <v>22</v>
      </c>
      <c r="G81" s="133">
        <f>SUMIF(FB,SHIS,G:G)</f>
        <v>4.9</v>
      </c>
      <c r="H81" s="133">
        <f>SUMIF(FB,SHIS,H:H)</f>
        <v>18.916600000000003</v>
      </c>
      <c r="I81" s="134">
        <f aca="true" t="shared" si="62" ref="I81:I117">SUM(G81:H81)</f>
        <v>23.8166</v>
      </c>
      <c r="J81" s="135">
        <f>SUMIF(FB,SHIS,J:J)</f>
        <v>3.0646</v>
      </c>
      <c r="K81" s="135">
        <f>SUMIF(FB,SHIS,K:K)</f>
        <v>1.9891</v>
      </c>
      <c r="L81" s="134">
        <f aca="true" t="shared" si="63" ref="L81:L117">SUM(J81:K81)</f>
        <v>5.0537</v>
      </c>
      <c r="M81" s="133">
        <f>SUMIF(FB,SHIS,M:M)</f>
        <v>62.182500000000005</v>
      </c>
      <c r="N81" s="133">
        <f>SUMIF(FB,SHIS,N:N)</f>
        <v>16.7811</v>
      </c>
      <c r="O81" s="134">
        <f aca="true" t="shared" si="64" ref="O81:O117">SUM(M81:N81)</f>
        <v>78.9636</v>
      </c>
      <c r="P81" s="135">
        <f>SUMIF(FB,SHIS,P:P)</f>
        <v>16.8249</v>
      </c>
      <c r="Q81" s="135">
        <f>SUMIF(FB,SHIS,Q:Q)</f>
        <v>0.5903</v>
      </c>
      <c r="R81" s="134">
        <f aca="true" t="shared" si="65" ref="R81:R112">SUM(P81:Q81)</f>
        <v>17.4152</v>
      </c>
      <c r="S81" s="135">
        <f aca="true" t="shared" si="66" ref="S81:S99">G81+J81+M81+P81</f>
        <v>86.97200000000001</v>
      </c>
      <c r="T81" s="135">
        <f aca="true" t="shared" si="67" ref="T81:T99">H81+K81+N81+Q81</f>
        <v>38.277100000000004</v>
      </c>
      <c r="U81" s="134">
        <f aca="true" t="shared" si="68" ref="U81:U99">I81+L81+O81+R81</f>
        <v>125.2491</v>
      </c>
      <c r="V81" s="136">
        <f aca="true" t="shared" si="69" ref="V81:V117">IF(ISERROR(H81/I81),0,H81/I81)</f>
        <v>0.7942611455875315</v>
      </c>
      <c r="W81" s="136">
        <f aca="true" t="shared" si="70" ref="W81:W117">IF(ISERROR(K81/L81),0,K81/L81)</f>
        <v>0.3935928131863783</v>
      </c>
      <c r="X81" s="137">
        <f aca="true" t="shared" si="71" ref="X81:X117">IF(ISERROR(N81/O81),0,N81/O81)</f>
        <v>0.21251690652401864</v>
      </c>
      <c r="Y81" s="137">
        <f aca="true" t="shared" si="72" ref="Y81:Y117">IF(ISERROR(Q81/R81),0,Q81/R81)</f>
        <v>0.03389567733933576</v>
      </c>
      <c r="Z81" s="138">
        <f aca="true" t="shared" si="73" ref="Z81:Z117">IF(ISERROR(T81/U81),0,T81/U81)</f>
        <v>0.30560778480643774</v>
      </c>
    </row>
    <row r="82" spans="1:26" ht="12.75">
      <c r="A82" s="112">
        <v>2</v>
      </c>
      <c r="B82" s="112">
        <v>2</v>
      </c>
      <c r="C82" s="113">
        <v>2350</v>
      </c>
      <c r="D82" s="112" t="str">
        <f>VLOOKUP(SHIS,[1]!SHISFach,11,FALSE)</f>
        <v>TR06</v>
      </c>
      <c r="E82" s="31">
        <v>2505</v>
      </c>
      <c r="F82" s="55" t="s">
        <v>90</v>
      </c>
      <c r="G82" s="32">
        <v>3.9</v>
      </c>
      <c r="H82" s="32">
        <v>7</v>
      </c>
      <c r="I82" s="119">
        <f t="shared" si="62"/>
        <v>10.9</v>
      </c>
      <c r="J82" s="120">
        <v>1.08</v>
      </c>
      <c r="K82" s="120">
        <v>1.2917</v>
      </c>
      <c r="L82" s="119">
        <f t="shared" si="63"/>
        <v>2.3717</v>
      </c>
      <c r="M82" s="32">
        <v>26.4995</v>
      </c>
      <c r="N82" s="32">
        <v>1.1139</v>
      </c>
      <c r="O82" s="119">
        <f t="shared" si="64"/>
        <v>27.613400000000002</v>
      </c>
      <c r="P82" s="120">
        <v>5.1834</v>
      </c>
      <c r="Q82" s="120">
        <v>0.5903</v>
      </c>
      <c r="R82" s="119">
        <f t="shared" si="65"/>
        <v>5.7737</v>
      </c>
      <c r="S82" s="120">
        <f t="shared" si="66"/>
        <v>36.6629</v>
      </c>
      <c r="T82" s="120">
        <f t="shared" si="67"/>
        <v>9.995899999999999</v>
      </c>
      <c r="U82" s="119">
        <f t="shared" si="68"/>
        <v>46.6588</v>
      </c>
      <c r="V82" s="34">
        <f t="shared" si="69"/>
        <v>0.6422018348623852</v>
      </c>
      <c r="W82" s="34">
        <f t="shared" si="70"/>
        <v>0.5446304338660033</v>
      </c>
      <c r="X82" s="121">
        <f t="shared" si="71"/>
        <v>0.04033911072160617</v>
      </c>
      <c r="Y82" s="121">
        <f t="shared" si="72"/>
        <v>0.10223946516098863</v>
      </c>
      <c r="Z82" s="122">
        <f t="shared" si="73"/>
        <v>0.2142339708693751</v>
      </c>
    </row>
    <row r="83" spans="1:26" ht="12.75">
      <c r="A83" s="118">
        <v>2</v>
      </c>
      <c r="B83" s="118">
        <v>2</v>
      </c>
      <c r="C83" s="113">
        <v>2351</v>
      </c>
      <c r="D83" s="118" t="str">
        <f>VLOOKUP(SHIS,[1]!SHISFach,11,FALSE)</f>
        <v>TR06</v>
      </c>
      <c r="E83" s="31">
        <v>2520</v>
      </c>
      <c r="F83" s="55" t="s">
        <v>91</v>
      </c>
      <c r="G83" s="32">
        <v>1</v>
      </c>
      <c r="H83" s="32">
        <v>11.9166</v>
      </c>
      <c r="I83" s="119">
        <f t="shared" si="62"/>
        <v>12.9166</v>
      </c>
      <c r="J83" s="120">
        <v>1.7521</v>
      </c>
      <c r="K83" s="120">
        <v>0.6364000000000001</v>
      </c>
      <c r="L83" s="119">
        <f t="shared" si="63"/>
        <v>2.3885</v>
      </c>
      <c r="M83" s="32">
        <v>34.808400000000006</v>
      </c>
      <c r="N83" s="32">
        <v>15.6672</v>
      </c>
      <c r="O83" s="119">
        <f t="shared" si="64"/>
        <v>50.47560000000001</v>
      </c>
      <c r="P83" s="120">
        <v>8.3749</v>
      </c>
      <c r="Q83" s="120"/>
      <c r="R83" s="119">
        <f t="shared" si="65"/>
        <v>8.3749</v>
      </c>
      <c r="S83" s="120">
        <f t="shared" si="66"/>
        <v>45.9354</v>
      </c>
      <c r="T83" s="120">
        <f t="shared" si="67"/>
        <v>28.2202</v>
      </c>
      <c r="U83" s="119">
        <f t="shared" si="68"/>
        <v>74.1556</v>
      </c>
      <c r="V83" s="34">
        <f t="shared" si="69"/>
        <v>0.922580245575461</v>
      </c>
      <c r="W83" s="34">
        <f t="shared" si="70"/>
        <v>0.26644337450282607</v>
      </c>
      <c r="X83" s="121">
        <f t="shared" si="71"/>
        <v>0.310391555523857</v>
      </c>
      <c r="Y83" s="121">
        <f t="shared" si="72"/>
        <v>0</v>
      </c>
      <c r="Z83" s="122">
        <f t="shared" si="73"/>
        <v>0.38055386241902156</v>
      </c>
    </row>
    <row r="84" spans="1:26" ht="12.75">
      <c r="A84" s="141">
        <v>2</v>
      </c>
      <c r="B84" s="141">
        <v>2</v>
      </c>
      <c r="C84" s="124">
        <v>2355</v>
      </c>
      <c r="D84" s="141" t="str">
        <f>VLOOKUP(SHIS,[1]!SHISFach,11,FALSE)</f>
        <v>TR06</v>
      </c>
      <c r="E84" s="36">
        <v>2540</v>
      </c>
      <c r="F84" s="49" t="s">
        <v>92</v>
      </c>
      <c r="G84" s="38"/>
      <c r="H84" s="38"/>
      <c r="I84" s="125">
        <f t="shared" si="62"/>
        <v>0</v>
      </c>
      <c r="J84" s="126">
        <v>0.2325</v>
      </c>
      <c r="K84" s="126">
        <v>0.061000000000000006</v>
      </c>
      <c r="L84" s="125">
        <f t="shared" si="63"/>
        <v>0.29350000000000004</v>
      </c>
      <c r="M84" s="38">
        <v>0.8746000000000005</v>
      </c>
      <c r="N84" s="38"/>
      <c r="O84" s="125">
        <f t="shared" si="64"/>
        <v>0.8746000000000005</v>
      </c>
      <c r="P84" s="126">
        <v>3.2666</v>
      </c>
      <c r="Q84" s="126"/>
      <c r="R84" s="125">
        <f t="shared" si="65"/>
        <v>3.2666</v>
      </c>
      <c r="S84" s="126">
        <f t="shared" si="66"/>
        <v>4.3737</v>
      </c>
      <c r="T84" s="126">
        <f t="shared" si="67"/>
        <v>0.061000000000000006</v>
      </c>
      <c r="U84" s="125">
        <f t="shared" si="68"/>
        <v>4.4347</v>
      </c>
      <c r="V84" s="40">
        <f t="shared" si="69"/>
        <v>0</v>
      </c>
      <c r="W84" s="40">
        <f t="shared" si="70"/>
        <v>0.20783645655877342</v>
      </c>
      <c r="X84" s="127">
        <f t="shared" si="71"/>
        <v>0</v>
      </c>
      <c r="Y84" s="127">
        <f t="shared" si="72"/>
        <v>0</v>
      </c>
      <c r="Z84" s="128">
        <f t="shared" si="73"/>
        <v>0.01375515818431912</v>
      </c>
    </row>
    <row r="85" spans="1:26" ht="12.75">
      <c r="A85" s="129">
        <v>3</v>
      </c>
      <c r="B85" s="129">
        <v>3</v>
      </c>
      <c r="C85" s="130" t="s">
        <v>93</v>
      </c>
      <c r="D85" s="129" t="str">
        <f>VLOOKUP(SHIS,[1]!SHISFach,11,FALSE)</f>
        <v>TR06</v>
      </c>
      <c r="E85" s="131">
        <v>2600</v>
      </c>
      <c r="F85" s="132" t="s">
        <v>23</v>
      </c>
      <c r="G85" s="133">
        <v>15.731300000000001</v>
      </c>
      <c r="H85" s="133">
        <v>5.829700000000001</v>
      </c>
      <c r="I85" s="134">
        <f t="shared" si="62"/>
        <v>21.561</v>
      </c>
      <c r="J85" s="135">
        <v>12.502000000000004</v>
      </c>
      <c r="K85" s="135">
        <v>0.3296</v>
      </c>
      <c r="L85" s="134">
        <f t="shared" si="63"/>
        <v>12.831600000000003</v>
      </c>
      <c r="M85" s="133">
        <v>62.35299999999991</v>
      </c>
      <c r="N85" s="133">
        <v>11.2925</v>
      </c>
      <c r="O85" s="134">
        <f t="shared" si="64"/>
        <v>73.64549999999991</v>
      </c>
      <c r="P85" s="135">
        <v>21.83470000000001</v>
      </c>
      <c r="Q85" s="135">
        <v>1.7823000000000002</v>
      </c>
      <c r="R85" s="134">
        <f t="shared" si="65"/>
        <v>23.617000000000008</v>
      </c>
      <c r="S85" s="135">
        <f t="shared" si="66"/>
        <v>112.42099999999992</v>
      </c>
      <c r="T85" s="135">
        <f t="shared" si="67"/>
        <v>19.2341</v>
      </c>
      <c r="U85" s="134">
        <f t="shared" si="68"/>
        <v>131.65509999999992</v>
      </c>
      <c r="V85" s="136">
        <f t="shared" si="69"/>
        <v>0.27038170771300035</v>
      </c>
      <c r="W85" s="136">
        <f t="shared" si="70"/>
        <v>0.025686586240219453</v>
      </c>
      <c r="X85" s="137">
        <f t="shared" si="71"/>
        <v>0.15333591326014506</v>
      </c>
      <c r="Y85" s="137">
        <f t="shared" si="72"/>
        <v>0.07546682474488714</v>
      </c>
      <c r="Z85" s="138">
        <f t="shared" si="73"/>
        <v>0.1460946062856662</v>
      </c>
    </row>
    <row r="86" spans="1:26" s="101" customFormat="1" ht="12.75">
      <c r="A86" s="91"/>
      <c r="B86" s="91"/>
      <c r="C86" s="92"/>
      <c r="D86" s="91"/>
      <c r="E86" s="93">
        <v>4</v>
      </c>
      <c r="F86" s="94" t="s">
        <v>24</v>
      </c>
      <c r="G86" s="95">
        <f>SUMIF(FBG,SHIS,G:G)</f>
        <v>47.7335</v>
      </c>
      <c r="H86" s="95">
        <f>SUMIF(FBG,SHIS,H:H)</f>
        <v>25.7667</v>
      </c>
      <c r="I86" s="96">
        <f t="shared" si="62"/>
        <v>73.5002</v>
      </c>
      <c r="J86" s="97">
        <f>SUMIF(FBG,SHIS,J:J)</f>
        <v>46.65679999999999</v>
      </c>
      <c r="K86" s="97">
        <f>SUMIF(FBG,SHIS,K:K)</f>
        <v>9.2588</v>
      </c>
      <c r="L86" s="96">
        <f t="shared" si="63"/>
        <v>55.91559999999999</v>
      </c>
      <c r="M86" s="95">
        <f>SUMIF(FBG,SHIS,M:M)</f>
        <v>257.7516</v>
      </c>
      <c r="N86" s="95">
        <f>SUMIF(FBG,SHIS,N:N)</f>
        <v>188.08989999999997</v>
      </c>
      <c r="O86" s="96">
        <f t="shared" si="64"/>
        <v>445.8415</v>
      </c>
      <c r="P86" s="97">
        <f>SUMIF(FBG,SHIS,P:P)</f>
        <v>215.13819999999998</v>
      </c>
      <c r="Q86" s="97">
        <f>SUMIF(FBG,SHIS,Q:Q)</f>
        <v>18.921300000000002</v>
      </c>
      <c r="R86" s="96">
        <f t="shared" si="65"/>
        <v>234.05949999999999</v>
      </c>
      <c r="S86" s="97">
        <f t="shared" si="66"/>
        <v>567.2801</v>
      </c>
      <c r="T86" s="97">
        <f t="shared" si="67"/>
        <v>242.03669999999997</v>
      </c>
      <c r="U86" s="96">
        <f t="shared" si="68"/>
        <v>809.3168</v>
      </c>
      <c r="V86" s="98">
        <f t="shared" si="69"/>
        <v>0.35056639301661763</v>
      </c>
      <c r="W86" s="98">
        <f t="shared" si="70"/>
        <v>0.16558527495010342</v>
      </c>
      <c r="X86" s="99">
        <f t="shared" si="71"/>
        <v>0.42187616002547984</v>
      </c>
      <c r="Y86" s="99">
        <f t="shared" si="72"/>
        <v>0.08083970101619462</v>
      </c>
      <c r="Z86" s="100">
        <f t="shared" si="73"/>
        <v>0.2990629874481785</v>
      </c>
    </row>
    <row r="87" spans="1:26" ht="12.75">
      <c r="A87" s="129"/>
      <c r="B87" s="129"/>
      <c r="C87" s="130"/>
      <c r="D87" s="129"/>
      <c r="E87" s="131">
        <v>4.1</v>
      </c>
      <c r="F87" s="132" t="s">
        <v>25</v>
      </c>
      <c r="G87" s="133">
        <f>SUMIF(FB,SHIS,G:G)</f>
        <v>13.933399999999999</v>
      </c>
      <c r="H87" s="133">
        <f>SUMIF(FB,SHIS,H:H)</f>
        <v>14.5167</v>
      </c>
      <c r="I87" s="134">
        <f t="shared" si="62"/>
        <v>28.4501</v>
      </c>
      <c r="J87" s="135">
        <f>SUMIF(FB,SHIS,J:J)</f>
        <v>19.745599999999996</v>
      </c>
      <c r="K87" s="135">
        <f>SUMIF(FB,SHIS,K:K)</f>
        <v>4.969600000000001</v>
      </c>
      <c r="L87" s="134">
        <f t="shared" si="63"/>
        <v>24.715199999999996</v>
      </c>
      <c r="M87" s="133">
        <f>SUMIF(FB,SHIS,M:M)</f>
        <v>95.29090000000002</v>
      </c>
      <c r="N87" s="133">
        <f>SUMIF(FB,SHIS,N:N)</f>
        <v>62.9595</v>
      </c>
      <c r="O87" s="134">
        <f t="shared" si="64"/>
        <v>158.2504</v>
      </c>
      <c r="P87" s="135">
        <f>SUMIF(FB,SHIS,P:P)</f>
        <v>78.92339999999997</v>
      </c>
      <c r="Q87" s="135">
        <f>SUMIF(FB,SHIS,Q:Q)</f>
        <v>2.4000000000000004</v>
      </c>
      <c r="R87" s="134">
        <f t="shared" si="65"/>
        <v>81.32339999999998</v>
      </c>
      <c r="S87" s="135">
        <f t="shared" si="66"/>
        <v>207.8933</v>
      </c>
      <c r="T87" s="135">
        <f t="shared" si="67"/>
        <v>84.8458</v>
      </c>
      <c r="U87" s="134">
        <f t="shared" si="68"/>
        <v>292.7391</v>
      </c>
      <c r="V87" s="136">
        <f t="shared" si="69"/>
        <v>0.5102512820693074</v>
      </c>
      <c r="W87" s="136">
        <f t="shared" si="70"/>
        <v>0.20107464232537067</v>
      </c>
      <c r="X87" s="137">
        <f t="shared" si="71"/>
        <v>0.39784733561494945</v>
      </c>
      <c r="Y87" s="137">
        <f t="shared" si="72"/>
        <v>0.029511801031437458</v>
      </c>
      <c r="Z87" s="138">
        <f t="shared" si="73"/>
        <v>0.2898341902397049</v>
      </c>
    </row>
    <row r="88" spans="1:26" ht="12.75">
      <c r="A88" s="118">
        <v>4</v>
      </c>
      <c r="B88" s="118">
        <v>4.1</v>
      </c>
      <c r="C88" s="113" t="s">
        <v>94</v>
      </c>
      <c r="D88" s="118" t="str">
        <f>VLOOKUP(SHIS,[1]!SHISFach,11,FALSE)</f>
        <v>TR05</v>
      </c>
      <c r="E88" s="54">
        <v>4200</v>
      </c>
      <c r="F88" s="55" t="s">
        <v>95</v>
      </c>
      <c r="G88" s="32">
        <v>3.6667</v>
      </c>
      <c r="H88" s="32">
        <v>4.25</v>
      </c>
      <c r="I88" s="119">
        <f t="shared" si="62"/>
        <v>7.9167000000000005</v>
      </c>
      <c r="J88" s="120">
        <v>4.6165</v>
      </c>
      <c r="K88" s="120">
        <v>0.4279</v>
      </c>
      <c r="L88" s="119">
        <f t="shared" si="63"/>
        <v>5.0444</v>
      </c>
      <c r="M88" s="32">
        <v>15.782400000000003</v>
      </c>
      <c r="N88" s="32">
        <v>8.925800000000002</v>
      </c>
      <c r="O88" s="119">
        <f t="shared" si="64"/>
        <v>24.708200000000005</v>
      </c>
      <c r="P88" s="120">
        <v>2.6061</v>
      </c>
      <c r="Q88" s="120"/>
      <c r="R88" s="119">
        <f t="shared" si="65"/>
        <v>2.6061</v>
      </c>
      <c r="S88" s="120">
        <f t="shared" si="66"/>
        <v>26.671700000000005</v>
      </c>
      <c r="T88" s="120">
        <f t="shared" si="67"/>
        <v>13.603700000000003</v>
      </c>
      <c r="U88" s="119">
        <f t="shared" si="68"/>
        <v>40.275400000000005</v>
      </c>
      <c r="V88" s="34">
        <f t="shared" si="69"/>
        <v>0.5368398448848636</v>
      </c>
      <c r="W88" s="34">
        <f t="shared" si="70"/>
        <v>0.08482673856157322</v>
      </c>
      <c r="X88" s="121">
        <f t="shared" si="71"/>
        <v>0.36124849240333173</v>
      </c>
      <c r="Y88" s="121">
        <f t="shared" si="72"/>
        <v>0</v>
      </c>
      <c r="Z88" s="122">
        <f t="shared" si="73"/>
        <v>0.3377669743813842</v>
      </c>
    </row>
    <row r="89" spans="1:26" ht="12.75">
      <c r="A89" s="118">
        <v>4</v>
      </c>
      <c r="B89" s="118">
        <v>4.1</v>
      </c>
      <c r="C89" s="113">
        <v>710</v>
      </c>
      <c r="D89" s="118" t="str">
        <f>VLOOKUP(SHIS,[1]!SHISFach,11,FALSE)</f>
        <v>TR05</v>
      </c>
      <c r="E89" s="31">
        <v>4300</v>
      </c>
      <c r="F89" s="55" t="s">
        <v>96</v>
      </c>
      <c r="G89" s="32">
        <v>2.85</v>
      </c>
      <c r="H89" s="32">
        <v>3.2667</v>
      </c>
      <c r="I89" s="119">
        <f t="shared" si="62"/>
        <v>6.1167</v>
      </c>
      <c r="J89" s="120">
        <v>2.0972</v>
      </c>
      <c r="K89" s="120">
        <v>0.5</v>
      </c>
      <c r="L89" s="119">
        <f t="shared" si="63"/>
        <v>2.5972</v>
      </c>
      <c r="M89" s="32">
        <v>20.56779999999999</v>
      </c>
      <c r="N89" s="32">
        <v>9.897700000000002</v>
      </c>
      <c r="O89" s="119">
        <f t="shared" si="64"/>
        <v>30.46549999999999</v>
      </c>
      <c r="P89" s="120">
        <v>3.4334</v>
      </c>
      <c r="Q89" s="120">
        <v>0.4</v>
      </c>
      <c r="R89" s="119">
        <f t="shared" si="65"/>
        <v>3.8333999999999997</v>
      </c>
      <c r="S89" s="120">
        <f t="shared" si="66"/>
        <v>28.948399999999992</v>
      </c>
      <c r="T89" s="120">
        <f t="shared" si="67"/>
        <v>14.064400000000003</v>
      </c>
      <c r="U89" s="119">
        <f t="shared" si="68"/>
        <v>43.012799999999984</v>
      </c>
      <c r="V89" s="34">
        <f t="shared" si="69"/>
        <v>0.5340624846731081</v>
      </c>
      <c r="W89" s="34">
        <f t="shared" si="70"/>
        <v>0.19251501617126135</v>
      </c>
      <c r="X89" s="121">
        <f t="shared" si="71"/>
        <v>0.3248822438496005</v>
      </c>
      <c r="Y89" s="121">
        <f t="shared" si="72"/>
        <v>0.10434601137371526</v>
      </c>
      <c r="Z89" s="122">
        <f t="shared" si="73"/>
        <v>0.3269817356693823</v>
      </c>
    </row>
    <row r="90" spans="1:26" ht="12.75">
      <c r="A90" s="118">
        <v>4</v>
      </c>
      <c r="B90" s="118">
        <v>4.1</v>
      </c>
      <c r="C90" s="113">
        <v>715</v>
      </c>
      <c r="D90" s="118" t="str">
        <f>VLOOKUP(SHIS,[1]!SHISFach,11,FALSE)</f>
        <v>TR05</v>
      </c>
      <c r="E90" s="31">
        <v>4400</v>
      </c>
      <c r="F90" s="55" t="s">
        <v>97</v>
      </c>
      <c r="G90" s="32">
        <v>1</v>
      </c>
      <c r="H90" s="32"/>
      <c r="I90" s="119">
        <f t="shared" si="62"/>
        <v>1</v>
      </c>
      <c r="J90" s="120">
        <v>2.2056</v>
      </c>
      <c r="K90" s="120"/>
      <c r="L90" s="119">
        <f t="shared" si="63"/>
        <v>2.2056</v>
      </c>
      <c r="M90" s="32">
        <v>4.4624</v>
      </c>
      <c r="N90" s="32">
        <v>7.9347</v>
      </c>
      <c r="O90" s="119">
        <f t="shared" si="64"/>
        <v>12.3971</v>
      </c>
      <c r="P90" s="120">
        <v>7.633399999999999</v>
      </c>
      <c r="Q90" s="120"/>
      <c r="R90" s="119">
        <f t="shared" si="65"/>
        <v>7.633399999999999</v>
      </c>
      <c r="S90" s="120">
        <f t="shared" si="66"/>
        <v>15.301399999999997</v>
      </c>
      <c r="T90" s="120">
        <f t="shared" si="67"/>
        <v>7.9347</v>
      </c>
      <c r="U90" s="119">
        <f t="shared" si="68"/>
        <v>23.2361</v>
      </c>
      <c r="V90" s="34">
        <f t="shared" si="69"/>
        <v>0</v>
      </c>
      <c r="W90" s="34">
        <f t="shared" si="70"/>
        <v>0</v>
      </c>
      <c r="X90" s="121">
        <f t="shared" si="71"/>
        <v>0.6400448491986029</v>
      </c>
      <c r="Y90" s="121">
        <f t="shared" si="72"/>
        <v>0</v>
      </c>
      <c r="Z90" s="122">
        <f t="shared" si="73"/>
        <v>0.34148157393022066</v>
      </c>
    </row>
    <row r="91" spans="1:26" ht="12.75">
      <c r="A91" s="118">
        <v>4</v>
      </c>
      <c r="B91" s="118">
        <v>4.1</v>
      </c>
      <c r="C91" s="113">
        <v>720</v>
      </c>
      <c r="D91" s="118" t="str">
        <f>VLOOKUP(SHIS,[1]!SHISFach,11,FALSE)</f>
        <v>TR05</v>
      </c>
      <c r="E91" s="31">
        <v>4500</v>
      </c>
      <c r="F91" s="55" t="s">
        <v>98</v>
      </c>
      <c r="G91" s="32">
        <v>6.4167</v>
      </c>
      <c r="H91" s="32">
        <v>7</v>
      </c>
      <c r="I91" s="119">
        <f t="shared" si="62"/>
        <v>13.416699999999999</v>
      </c>
      <c r="J91" s="120">
        <v>10.826299999999998</v>
      </c>
      <c r="K91" s="120">
        <v>4.0417000000000005</v>
      </c>
      <c r="L91" s="119">
        <f t="shared" si="63"/>
        <v>14.867999999999999</v>
      </c>
      <c r="M91" s="32">
        <v>54.43710000000002</v>
      </c>
      <c r="N91" s="32">
        <v>36.201299999999996</v>
      </c>
      <c r="O91" s="119">
        <f t="shared" si="64"/>
        <v>90.63840000000002</v>
      </c>
      <c r="P91" s="120">
        <v>63.950499999999984</v>
      </c>
      <c r="Q91" s="120">
        <v>1.2</v>
      </c>
      <c r="R91" s="119">
        <f t="shared" si="65"/>
        <v>65.15049999999998</v>
      </c>
      <c r="S91" s="120">
        <f t="shared" si="66"/>
        <v>135.63060000000002</v>
      </c>
      <c r="T91" s="120">
        <f t="shared" si="67"/>
        <v>48.443</v>
      </c>
      <c r="U91" s="119">
        <f t="shared" si="68"/>
        <v>184.0736</v>
      </c>
      <c r="V91" s="34">
        <f t="shared" si="69"/>
        <v>0.5217378341917164</v>
      </c>
      <c r="W91" s="34">
        <f t="shared" si="70"/>
        <v>0.27183884853376383</v>
      </c>
      <c r="X91" s="121">
        <f t="shared" si="71"/>
        <v>0.3994035640523221</v>
      </c>
      <c r="Y91" s="121">
        <f t="shared" si="72"/>
        <v>0.018418891643195375</v>
      </c>
      <c r="Z91" s="122">
        <f t="shared" si="73"/>
        <v>0.2631719051509831</v>
      </c>
    </row>
    <row r="92" spans="1:26" ht="12.75">
      <c r="A92" s="141">
        <v>4</v>
      </c>
      <c r="B92" s="141">
        <v>4.1</v>
      </c>
      <c r="C92" s="124"/>
      <c r="D92" s="141" t="str">
        <f>VLOOKUP(SHIS,[1]!SHISFach,11,FALSE)</f>
        <v>TR05</v>
      </c>
      <c r="E92" s="124">
        <v>4590</v>
      </c>
      <c r="F92" s="49" t="s">
        <v>99</v>
      </c>
      <c r="G92" s="38"/>
      <c r="H92" s="38"/>
      <c r="I92" s="125">
        <f t="shared" si="62"/>
        <v>0</v>
      </c>
      <c r="J92" s="126"/>
      <c r="K92" s="126"/>
      <c r="L92" s="125">
        <f t="shared" si="63"/>
        <v>0</v>
      </c>
      <c r="M92" s="38">
        <v>0.0412</v>
      </c>
      <c r="N92" s="38"/>
      <c r="O92" s="125">
        <f t="shared" si="64"/>
        <v>0.0412</v>
      </c>
      <c r="P92" s="126">
        <v>1.3</v>
      </c>
      <c r="Q92" s="126">
        <v>0.8</v>
      </c>
      <c r="R92" s="125">
        <f t="shared" si="65"/>
        <v>2.1</v>
      </c>
      <c r="S92" s="126">
        <f t="shared" si="66"/>
        <v>1.3412</v>
      </c>
      <c r="T92" s="126">
        <f t="shared" si="67"/>
        <v>0.8</v>
      </c>
      <c r="U92" s="125">
        <f t="shared" si="68"/>
        <v>2.1412</v>
      </c>
      <c r="V92" s="40">
        <f t="shared" si="69"/>
        <v>0</v>
      </c>
      <c r="W92" s="40">
        <f t="shared" si="70"/>
        <v>0</v>
      </c>
      <c r="X92" s="127">
        <f t="shared" si="71"/>
        <v>0</v>
      </c>
      <c r="Y92" s="127">
        <f t="shared" si="72"/>
        <v>0.38095238095238093</v>
      </c>
      <c r="Z92" s="128">
        <f t="shared" si="73"/>
        <v>0.37362226788716607</v>
      </c>
    </row>
    <row r="93" spans="1:26" ht="12.75">
      <c r="A93" s="129"/>
      <c r="B93" s="129"/>
      <c r="C93" s="130"/>
      <c r="D93" s="129"/>
      <c r="E93" s="131">
        <v>4.2</v>
      </c>
      <c r="F93" s="132" t="s">
        <v>26</v>
      </c>
      <c r="G93" s="133">
        <f>SUMIF(FB,SHIS,G:G)</f>
        <v>32.8001</v>
      </c>
      <c r="H93" s="133">
        <f>SUMIF(FB,SHIS,H:H)</f>
        <v>11.25</v>
      </c>
      <c r="I93" s="134">
        <f t="shared" si="62"/>
        <v>44.0501</v>
      </c>
      <c r="J93" s="135">
        <f>SUMIF(FB,SHIS,J:J)</f>
        <v>26.911199999999994</v>
      </c>
      <c r="K93" s="135">
        <f>SUMIF(FB,SHIS,K:K)</f>
        <v>4.2892</v>
      </c>
      <c r="L93" s="134">
        <f t="shared" si="63"/>
        <v>31.200399999999995</v>
      </c>
      <c r="M93" s="133">
        <f>SUMIF(FB,SHIS,M:M)</f>
        <v>162.33569999999997</v>
      </c>
      <c r="N93" s="133">
        <f>SUMIF(FB,SHIS,N:N)</f>
        <v>125.13039999999998</v>
      </c>
      <c r="O93" s="134">
        <f t="shared" si="64"/>
        <v>287.4661</v>
      </c>
      <c r="P93" s="135">
        <f>SUMIF(FB,SHIS,P:P)</f>
        <v>129.01479999999998</v>
      </c>
      <c r="Q93" s="135">
        <f>SUMIF(FB,SHIS,Q:Q)</f>
        <v>16.5213</v>
      </c>
      <c r="R93" s="134">
        <f t="shared" si="65"/>
        <v>145.53609999999998</v>
      </c>
      <c r="S93" s="135">
        <f t="shared" si="66"/>
        <v>351.06179999999995</v>
      </c>
      <c r="T93" s="135">
        <f t="shared" si="67"/>
        <v>157.19089999999997</v>
      </c>
      <c r="U93" s="134">
        <f t="shared" si="68"/>
        <v>508.25269999999995</v>
      </c>
      <c r="V93" s="136">
        <f t="shared" si="69"/>
        <v>0.25539102067872715</v>
      </c>
      <c r="W93" s="136">
        <f t="shared" si="70"/>
        <v>0.13747259650517304</v>
      </c>
      <c r="X93" s="137">
        <f t="shared" si="71"/>
        <v>0.43528749998695493</v>
      </c>
      <c r="Y93" s="137">
        <f t="shared" si="72"/>
        <v>0.11352028809346962</v>
      </c>
      <c r="Z93" s="138">
        <f t="shared" si="73"/>
        <v>0.3092770584396305</v>
      </c>
    </row>
    <row r="94" spans="1:26" ht="12.75">
      <c r="A94" s="112">
        <v>4</v>
      </c>
      <c r="B94" s="112">
        <v>4.2</v>
      </c>
      <c r="C94" s="113">
        <v>725</v>
      </c>
      <c r="D94" s="112" t="str">
        <f>VLOOKUP(SHIS,[1]!SHISFach,11,FALSE)</f>
        <v>TR05</v>
      </c>
      <c r="E94" s="54">
        <v>4600</v>
      </c>
      <c r="F94" s="55" t="s">
        <v>100</v>
      </c>
      <c r="G94" s="32">
        <v>11.6667</v>
      </c>
      <c r="H94" s="32">
        <v>2</v>
      </c>
      <c r="I94" s="119">
        <f t="shared" si="62"/>
        <v>13.6667</v>
      </c>
      <c r="J94" s="120">
        <v>7.328799999999999</v>
      </c>
      <c r="K94" s="120">
        <v>1.1390000000000002</v>
      </c>
      <c r="L94" s="119">
        <f t="shared" si="63"/>
        <v>8.4678</v>
      </c>
      <c r="M94" s="32">
        <v>34.73159999999999</v>
      </c>
      <c r="N94" s="32">
        <v>43.0487</v>
      </c>
      <c r="O94" s="119">
        <f t="shared" si="64"/>
        <v>77.78029999999998</v>
      </c>
      <c r="P94" s="120">
        <v>55.116299999999995</v>
      </c>
      <c r="Q94" s="120">
        <v>4.6465000000000005</v>
      </c>
      <c r="R94" s="119">
        <f t="shared" si="65"/>
        <v>59.7628</v>
      </c>
      <c r="S94" s="120">
        <f t="shared" si="66"/>
        <v>108.84339999999999</v>
      </c>
      <c r="T94" s="120">
        <f t="shared" si="67"/>
        <v>50.8342</v>
      </c>
      <c r="U94" s="119">
        <f t="shared" si="68"/>
        <v>159.67759999999998</v>
      </c>
      <c r="V94" s="34">
        <f t="shared" si="69"/>
        <v>0.14634110648510612</v>
      </c>
      <c r="W94" s="34">
        <f t="shared" si="70"/>
        <v>0.1345095538392499</v>
      </c>
      <c r="X94" s="121">
        <f t="shared" si="71"/>
        <v>0.5534653376240514</v>
      </c>
      <c r="Y94" s="121">
        <f t="shared" si="72"/>
        <v>0.07774903451645507</v>
      </c>
      <c r="Z94" s="122">
        <f t="shared" si="73"/>
        <v>0.3183552358001373</v>
      </c>
    </row>
    <row r="95" spans="1:26" ht="12.75">
      <c r="A95" s="118">
        <v>4</v>
      </c>
      <c r="B95" s="118">
        <v>4.2</v>
      </c>
      <c r="C95" s="113" t="s">
        <v>101</v>
      </c>
      <c r="D95" s="118" t="str">
        <f>VLOOKUP(SHIS,[1]!SHISFach,11,FALSE)</f>
        <v>TR04</v>
      </c>
      <c r="E95" s="31">
        <v>4700</v>
      </c>
      <c r="F95" s="55" t="s">
        <v>102</v>
      </c>
      <c r="G95" s="32">
        <v>11.466700000000001</v>
      </c>
      <c r="H95" s="32">
        <v>5</v>
      </c>
      <c r="I95" s="119">
        <f t="shared" si="62"/>
        <v>16.466700000000003</v>
      </c>
      <c r="J95" s="120">
        <v>6.879199999999998</v>
      </c>
      <c r="K95" s="120">
        <v>0.23419999999999996</v>
      </c>
      <c r="L95" s="119">
        <f t="shared" si="63"/>
        <v>7.113399999999999</v>
      </c>
      <c r="M95" s="32">
        <v>40.075400000000016</v>
      </c>
      <c r="N95" s="32">
        <v>38.57379999999999</v>
      </c>
      <c r="O95" s="119">
        <f t="shared" si="64"/>
        <v>78.64920000000001</v>
      </c>
      <c r="P95" s="120">
        <v>41.192899999999995</v>
      </c>
      <c r="Q95" s="120">
        <v>4.824800000000001</v>
      </c>
      <c r="R95" s="119">
        <f t="shared" si="65"/>
        <v>46.0177</v>
      </c>
      <c r="S95" s="120">
        <f t="shared" si="66"/>
        <v>99.61420000000001</v>
      </c>
      <c r="T95" s="120">
        <f t="shared" si="67"/>
        <v>48.632799999999996</v>
      </c>
      <c r="U95" s="119">
        <f t="shared" si="68"/>
        <v>148.247</v>
      </c>
      <c r="V95" s="34">
        <f t="shared" si="69"/>
        <v>0.30364311003419014</v>
      </c>
      <c r="W95" s="34">
        <f t="shared" si="70"/>
        <v>0.03292377765906599</v>
      </c>
      <c r="X95" s="121">
        <f t="shared" si="71"/>
        <v>0.49045381262619314</v>
      </c>
      <c r="Y95" s="121">
        <f t="shared" si="72"/>
        <v>0.10484661336833438</v>
      </c>
      <c r="Z95" s="122">
        <f t="shared" si="73"/>
        <v>0.3280525069647277</v>
      </c>
    </row>
    <row r="96" spans="1:26" ht="12.75">
      <c r="A96" s="118">
        <v>4</v>
      </c>
      <c r="B96" s="118">
        <v>4.2</v>
      </c>
      <c r="C96" s="113" t="s">
        <v>103</v>
      </c>
      <c r="D96" s="118" t="str">
        <f>VLOOKUP(SHIS,[1]!SHISFach,11,FALSE)</f>
        <v>TR04</v>
      </c>
      <c r="E96" s="31">
        <v>4800</v>
      </c>
      <c r="F96" s="55" t="s">
        <v>104</v>
      </c>
      <c r="G96" s="32">
        <v>5.6667</v>
      </c>
      <c r="H96" s="32">
        <v>2.25</v>
      </c>
      <c r="I96" s="119">
        <f t="shared" si="62"/>
        <v>7.9167</v>
      </c>
      <c r="J96" s="120">
        <v>4.990099999999999</v>
      </c>
      <c r="K96" s="120">
        <v>1.3549</v>
      </c>
      <c r="L96" s="119">
        <f t="shared" si="63"/>
        <v>6.344999999999999</v>
      </c>
      <c r="M96" s="32">
        <v>15.773100000000001</v>
      </c>
      <c r="N96" s="32">
        <v>25.621199999999998</v>
      </c>
      <c r="O96" s="119">
        <f t="shared" si="64"/>
        <v>41.3943</v>
      </c>
      <c r="P96" s="120">
        <v>11.5875</v>
      </c>
      <c r="Q96" s="120">
        <v>2.7333</v>
      </c>
      <c r="R96" s="119">
        <f t="shared" si="65"/>
        <v>14.3208</v>
      </c>
      <c r="S96" s="120">
        <f t="shared" si="66"/>
        <v>38.0174</v>
      </c>
      <c r="T96" s="120">
        <f t="shared" si="67"/>
        <v>31.9594</v>
      </c>
      <c r="U96" s="119">
        <f t="shared" si="68"/>
        <v>69.9768</v>
      </c>
      <c r="V96" s="34">
        <f t="shared" si="69"/>
        <v>0.28420932964492784</v>
      </c>
      <c r="W96" s="34">
        <f t="shared" si="70"/>
        <v>0.213538219070134</v>
      </c>
      <c r="X96" s="121">
        <f t="shared" si="71"/>
        <v>0.6189547836296301</v>
      </c>
      <c r="Y96" s="121">
        <f t="shared" si="72"/>
        <v>0.19086224233283056</v>
      </c>
      <c r="Z96" s="122">
        <f t="shared" si="73"/>
        <v>0.45671422528609484</v>
      </c>
    </row>
    <row r="97" spans="1:26" ht="12.75">
      <c r="A97" s="118">
        <v>4</v>
      </c>
      <c r="B97" s="118">
        <v>4.2</v>
      </c>
      <c r="C97" s="113">
        <v>745</v>
      </c>
      <c r="D97" s="118" t="str">
        <f>VLOOKUP(SHIS,[1]!SHISFach,11,FALSE)</f>
        <v>TR06</v>
      </c>
      <c r="E97" s="31">
        <v>4900</v>
      </c>
      <c r="F97" s="55" t="s">
        <v>105</v>
      </c>
      <c r="G97" s="32">
        <v>4</v>
      </c>
      <c r="H97" s="32">
        <v>2</v>
      </c>
      <c r="I97" s="119">
        <f>SUM(G97:H97)</f>
        <v>6</v>
      </c>
      <c r="J97" s="120">
        <v>7.713099999999998</v>
      </c>
      <c r="K97" s="120">
        <v>1.5611</v>
      </c>
      <c r="L97" s="119">
        <f>SUM(J97:K97)</f>
        <v>9.274199999999999</v>
      </c>
      <c r="M97" s="32">
        <v>71.75559999999997</v>
      </c>
      <c r="N97" s="32">
        <v>17.886699999999998</v>
      </c>
      <c r="O97" s="119">
        <f>SUM(M97:N97)</f>
        <v>89.64229999999998</v>
      </c>
      <c r="P97" s="120">
        <v>16.860400000000002</v>
      </c>
      <c r="Q97" s="120">
        <v>4.05</v>
      </c>
      <c r="R97" s="119">
        <f>SUM(P97:Q97)</f>
        <v>20.910400000000003</v>
      </c>
      <c r="S97" s="120">
        <f>G97+J97+M97+P97</f>
        <v>100.32909999999997</v>
      </c>
      <c r="T97" s="120">
        <f>H97+K97+N97+Q97</f>
        <v>25.497799999999998</v>
      </c>
      <c r="U97" s="119">
        <f>I97+L97+O97+R97</f>
        <v>125.82689999999997</v>
      </c>
      <c r="V97" s="34">
        <f>IF(ISERROR(H97/I97),0,H97/I97)</f>
        <v>0.3333333333333333</v>
      </c>
      <c r="W97" s="34">
        <f>IF(ISERROR(K97/L97),0,K97/L97)</f>
        <v>0.16832718725065238</v>
      </c>
      <c r="X97" s="121">
        <f>IF(ISERROR(N97/O97),0,N97/O97)</f>
        <v>0.1995341484990903</v>
      </c>
      <c r="Y97" s="121">
        <f>IF(ISERROR(Q97/R97),0,Q97/R97)</f>
        <v>0.19368352590098703</v>
      </c>
      <c r="Z97" s="122">
        <f>IF(ISERROR(T97/U97),0,T97/U97)</f>
        <v>0.20264188341284736</v>
      </c>
    </row>
    <row r="98" spans="1:26" ht="12.75">
      <c r="A98" s="118">
        <v>4</v>
      </c>
      <c r="B98" s="118">
        <v>4.2</v>
      </c>
      <c r="C98" s="113"/>
      <c r="D98" s="118" t="str">
        <f>VLOOKUP(SHIS,[1]!SHISFach,11,FALSE)</f>
        <v>TR05</v>
      </c>
      <c r="E98" s="31">
        <v>4990</v>
      </c>
      <c r="F98" s="55" t="s">
        <v>121</v>
      </c>
      <c r="G98" s="32"/>
      <c r="H98" s="32"/>
      <c r="I98" s="119">
        <f t="shared" si="62"/>
        <v>0</v>
      </c>
      <c r="J98" s="120"/>
      <c r="K98" s="120"/>
      <c r="L98" s="119">
        <f t="shared" si="63"/>
        <v>0</v>
      </c>
      <c r="M98" s="32"/>
      <c r="N98" s="32"/>
      <c r="O98" s="119">
        <f t="shared" si="64"/>
        <v>0</v>
      </c>
      <c r="P98" s="120">
        <v>4.2577</v>
      </c>
      <c r="Q98" s="120">
        <v>0.2667</v>
      </c>
      <c r="R98" s="119">
        <f t="shared" si="65"/>
        <v>4.5244</v>
      </c>
      <c r="S98" s="120">
        <f t="shared" si="66"/>
        <v>4.2577</v>
      </c>
      <c r="T98" s="120">
        <f t="shared" si="67"/>
        <v>0.2667</v>
      </c>
      <c r="U98" s="119">
        <f t="shared" si="68"/>
        <v>4.5244</v>
      </c>
      <c r="V98" s="34">
        <f t="shared" si="69"/>
        <v>0</v>
      </c>
      <c r="W98" s="34">
        <f t="shared" si="70"/>
        <v>0</v>
      </c>
      <c r="X98" s="121">
        <f t="shared" si="71"/>
        <v>0</v>
      </c>
      <c r="Y98" s="121">
        <f t="shared" si="72"/>
        <v>0.05894704270179471</v>
      </c>
      <c r="Z98" s="122">
        <f t="shared" si="73"/>
        <v>0.05894704270179471</v>
      </c>
    </row>
    <row r="99" spans="1:26" ht="12.75">
      <c r="A99" s="129"/>
      <c r="B99" s="129"/>
      <c r="C99" s="130"/>
      <c r="D99" s="129"/>
      <c r="E99" s="131">
        <v>4.3</v>
      </c>
      <c r="F99" s="132" t="s">
        <v>106</v>
      </c>
      <c r="G99" s="133">
        <f>SUMIF(FB,SHIS,G:G)</f>
        <v>1</v>
      </c>
      <c r="H99" s="133">
        <f>SUMIF(FB,SHIS,H:H)</f>
        <v>0</v>
      </c>
      <c r="I99" s="134">
        <f t="shared" si="62"/>
        <v>1</v>
      </c>
      <c r="J99" s="135">
        <f>SUMIF(FB,SHIS,J:J)</f>
        <v>0</v>
      </c>
      <c r="K99" s="135">
        <f>SUMIF(FB,SHIS,K:K)</f>
        <v>0</v>
      </c>
      <c r="L99" s="134">
        <f t="shared" si="63"/>
        <v>0</v>
      </c>
      <c r="M99" s="133">
        <f>SUMIF(FB,SHIS,M:M)</f>
        <v>0.125</v>
      </c>
      <c r="N99" s="133">
        <f>SUMIF(FB,SHIS,N:N)</f>
        <v>0</v>
      </c>
      <c r="O99" s="134">
        <f t="shared" si="64"/>
        <v>0.125</v>
      </c>
      <c r="P99" s="135">
        <f>SUMIF(FB,SHIS,P:P)</f>
        <v>7.2</v>
      </c>
      <c r="Q99" s="135">
        <f>SUMIF(FB,SHIS,Q:Q)</f>
        <v>0</v>
      </c>
      <c r="R99" s="134">
        <f t="shared" si="65"/>
        <v>7.2</v>
      </c>
      <c r="S99" s="135">
        <f t="shared" si="66"/>
        <v>8.325</v>
      </c>
      <c r="T99" s="135">
        <f t="shared" si="67"/>
        <v>0</v>
      </c>
      <c r="U99" s="134">
        <f t="shared" si="68"/>
        <v>8.325</v>
      </c>
      <c r="V99" s="136">
        <f t="shared" si="69"/>
        <v>0</v>
      </c>
      <c r="W99" s="136">
        <f t="shared" si="70"/>
        <v>0</v>
      </c>
      <c r="X99" s="137">
        <f t="shared" si="71"/>
        <v>0</v>
      </c>
      <c r="Y99" s="137">
        <f t="shared" si="72"/>
        <v>0</v>
      </c>
      <c r="Z99" s="138">
        <f t="shared" si="73"/>
        <v>0</v>
      </c>
    </row>
    <row r="100" spans="1:26" ht="12.75">
      <c r="A100" s="112">
        <v>4</v>
      </c>
      <c r="B100" s="112">
        <v>4.3</v>
      </c>
      <c r="C100" s="113">
        <v>1121</v>
      </c>
      <c r="D100" s="112" t="str">
        <f>VLOOKUP(SHIS,[1]!SHISFach,11,FALSE)</f>
        <v>TR05</v>
      </c>
      <c r="E100" s="54">
        <v>4100</v>
      </c>
      <c r="F100" s="55" t="s">
        <v>107</v>
      </c>
      <c r="G100" s="143">
        <v>1</v>
      </c>
      <c r="H100" s="143"/>
      <c r="I100" s="144">
        <f t="shared" si="62"/>
        <v>1</v>
      </c>
      <c r="J100" s="145"/>
      <c r="K100" s="145"/>
      <c r="L100" s="144">
        <f t="shared" si="63"/>
        <v>0</v>
      </c>
      <c r="M100" s="156">
        <v>0.125</v>
      </c>
      <c r="N100" s="156"/>
      <c r="O100" s="144">
        <f t="shared" si="64"/>
        <v>0.125</v>
      </c>
      <c r="P100" s="145">
        <v>7.2</v>
      </c>
      <c r="Q100" s="145"/>
      <c r="R100" s="144">
        <f t="shared" si="65"/>
        <v>7.2</v>
      </c>
      <c r="S100" s="145">
        <f aca="true" t="shared" si="74" ref="S100:S117">G100+J100+M100+P100</f>
        <v>8.325</v>
      </c>
      <c r="T100" s="145">
        <f aca="true" t="shared" si="75" ref="T100:T117">H100+K100+N100+Q100</f>
        <v>0</v>
      </c>
      <c r="U100" s="144">
        <f>SUM(S100:T100)</f>
        <v>8.325</v>
      </c>
      <c r="V100" s="146">
        <f t="shared" si="69"/>
        <v>0</v>
      </c>
      <c r="W100" s="146">
        <f t="shared" si="70"/>
        <v>0</v>
      </c>
      <c r="X100" s="147">
        <f t="shared" si="71"/>
        <v>0</v>
      </c>
      <c r="Y100" s="147">
        <f t="shared" si="72"/>
        <v>0</v>
      </c>
      <c r="Z100" s="148">
        <f t="shared" si="73"/>
        <v>0</v>
      </c>
    </row>
    <row r="101" spans="1:26" ht="12.75">
      <c r="A101" s="141">
        <v>4</v>
      </c>
      <c r="B101" s="141">
        <v>4.3</v>
      </c>
      <c r="C101" s="140" t="s">
        <v>108</v>
      </c>
      <c r="D101" s="141" t="str">
        <f>VLOOKUP(SHIS,[1]!SHISFach,11,FALSE)</f>
        <v>TR06</v>
      </c>
      <c r="E101" s="124">
        <v>4103</v>
      </c>
      <c r="F101" s="49" t="s">
        <v>109</v>
      </c>
      <c r="G101" s="38"/>
      <c r="H101" s="38"/>
      <c r="I101" s="125">
        <f t="shared" si="62"/>
        <v>0</v>
      </c>
      <c r="J101" s="126"/>
      <c r="K101" s="126"/>
      <c r="L101" s="125">
        <f t="shared" si="63"/>
        <v>0</v>
      </c>
      <c r="M101" s="38"/>
      <c r="N101" s="38"/>
      <c r="O101" s="125">
        <f t="shared" si="64"/>
        <v>0</v>
      </c>
      <c r="P101" s="126"/>
      <c r="Q101" s="126"/>
      <c r="R101" s="125">
        <f t="shared" si="65"/>
        <v>0</v>
      </c>
      <c r="S101" s="126">
        <f t="shared" si="74"/>
        <v>0</v>
      </c>
      <c r="T101" s="126">
        <f t="shared" si="75"/>
        <v>0</v>
      </c>
      <c r="U101" s="125">
        <f>SUM(S101:T101)</f>
        <v>0</v>
      </c>
      <c r="V101" s="40">
        <f t="shared" si="69"/>
        <v>0</v>
      </c>
      <c r="W101" s="40">
        <f t="shared" si="70"/>
        <v>0</v>
      </c>
      <c r="X101" s="127">
        <f t="shared" si="71"/>
        <v>0</v>
      </c>
      <c r="Y101" s="127">
        <f t="shared" si="72"/>
        <v>0</v>
      </c>
      <c r="Z101" s="128">
        <f t="shared" si="73"/>
        <v>0</v>
      </c>
    </row>
    <row r="102" spans="1:26" ht="12.75">
      <c r="A102" s="129"/>
      <c r="B102" s="129"/>
      <c r="C102" s="130"/>
      <c r="D102" s="129"/>
      <c r="E102" s="131">
        <v>5</v>
      </c>
      <c r="F102" s="132" t="s">
        <v>28</v>
      </c>
      <c r="G102" s="133">
        <f>SUMIF(FBG,SHIS,G:G)</f>
        <v>74.6654</v>
      </c>
      <c r="H102" s="133">
        <f>SUMIF(FBG,SHIS,H:H)</f>
        <v>24.6666</v>
      </c>
      <c r="I102" s="134">
        <f t="shared" si="62"/>
        <v>99.33200000000001</v>
      </c>
      <c r="J102" s="135">
        <f>SUMIF(FBG,SHIS,J:J)</f>
        <v>83.19979999999995</v>
      </c>
      <c r="K102" s="135">
        <f>SUMIF(FBG,SHIS,K:K)</f>
        <v>28.902700000000003</v>
      </c>
      <c r="L102" s="134">
        <f t="shared" si="63"/>
        <v>112.10249999999996</v>
      </c>
      <c r="M102" s="133">
        <f>SUMIF(FBG,SHIS,M:M)</f>
        <v>258.69800000000015</v>
      </c>
      <c r="N102" s="133">
        <f>SUMIF(FBG,SHIS,N:N)</f>
        <v>200.97569999999988</v>
      </c>
      <c r="O102" s="134">
        <f t="shared" si="64"/>
        <v>459.67370000000005</v>
      </c>
      <c r="P102" s="135">
        <f>SUMIF(FBG,SHIS,P:P)</f>
        <v>580.6727000000005</v>
      </c>
      <c r="Q102" s="135">
        <f>SUMIF(FBG,SHIS,Q:Q)</f>
        <v>68.4912</v>
      </c>
      <c r="R102" s="134">
        <f t="shared" si="65"/>
        <v>649.1639000000006</v>
      </c>
      <c r="S102" s="135">
        <f t="shared" si="74"/>
        <v>997.2359000000006</v>
      </c>
      <c r="T102" s="135">
        <f t="shared" si="75"/>
        <v>323.0361999999999</v>
      </c>
      <c r="U102" s="134">
        <f aca="true" t="shared" si="76" ref="U102:U117">I102+L102+O102+R102</f>
        <v>1320.2721000000006</v>
      </c>
      <c r="V102" s="136">
        <f t="shared" si="69"/>
        <v>0.24832480972898963</v>
      </c>
      <c r="W102" s="136">
        <f t="shared" si="70"/>
        <v>0.2578238665507015</v>
      </c>
      <c r="X102" s="137">
        <f t="shared" si="71"/>
        <v>0.4372138323336746</v>
      </c>
      <c r="Y102" s="137">
        <f t="shared" si="72"/>
        <v>0.1055067911200853</v>
      </c>
      <c r="Z102" s="138">
        <f t="shared" si="73"/>
        <v>0.24467395773946882</v>
      </c>
    </row>
    <row r="103" spans="1:26" ht="12.75">
      <c r="A103" s="118">
        <v>5</v>
      </c>
      <c r="B103" s="118">
        <v>5.1</v>
      </c>
      <c r="C103" s="113" t="s">
        <v>110</v>
      </c>
      <c r="D103" s="118" t="str">
        <f>VLOOKUP(SHIS,[1]!SHISFach,11,FALSE)</f>
        <v>TR02</v>
      </c>
      <c r="E103" s="31">
        <v>6200</v>
      </c>
      <c r="F103" s="55" t="s">
        <v>29</v>
      </c>
      <c r="G103" s="32">
        <v>55.9403</v>
      </c>
      <c r="H103" s="32">
        <v>18.6666</v>
      </c>
      <c r="I103" s="119">
        <f t="shared" si="62"/>
        <v>74.6069</v>
      </c>
      <c r="J103" s="120">
        <v>53.021699999999946</v>
      </c>
      <c r="K103" s="120">
        <v>22.048000000000002</v>
      </c>
      <c r="L103" s="119">
        <f t="shared" si="63"/>
        <v>75.06969999999995</v>
      </c>
      <c r="M103" s="32">
        <v>151.84740000000008</v>
      </c>
      <c r="N103" s="32">
        <v>146.04919999999987</v>
      </c>
      <c r="O103" s="119">
        <f t="shared" si="64"/>
        <v>297.8965999999999</v>
      </c>
      <c r="P103" s="120">
        <v>337.3854000000004</v>
      </c>
      <c r="Q103" s="120">
        <v>43.41440000000001</v>
      </c>
      <c r="R103" s="119">
        <f t="shared" si="65"/>
        <v>380.7998000000004</v>
      </c>
      <c r="S103" s="120">
        <f t="shared" si="74"/>
        <v>598.1948000000004</v>
      </c>
      <c r="T103" s="120">
        <f t="shared" si="75"/>
        <v>230.1781999999999</v>
      </c>
      <c r="U103" s="119">
        <f t="shared" si="76"/>
        <v>828.3730000000003</v>
      </c>
      <c r="V103" s="34">
        <f t="shared" si="69"/>
        <v>0.25019937834168154</v>
      </c>
      <c r="W103" s="34">
        <f t="shared" si="70"/>
        <v>0.2937003877729632</v>
      </c>
      <c r="X103" s="121">
        <f t="shared" si="71"/>
        <v>0.4902680997366197</v>
      </c>
      <c r="Y103" s="121">
        <f t="shared" si="72"/>
        <v>0.114008463239739</v>
      </c>
      <c r="Z103" s="122">
        <f t="shared" si="73"/>
        <v>0.27786782041423347</v>
      </c>
    </row>
    <row r="104" spans="1:26" ht="12.75">
      <c r="A104" s="118">
        <v>5</v>
      </c>
      <c r="B104" s="118">
        <v>5.2</v>
      </c>
      <c r="C104" s="113">
        <v>410</v>
      </c>
      <c r="D104" s="118" t="str">
        <f>VLOOKUP(SHIS,[1]!SHISFach,11,FALSE)</f>
        <v>TR02</v>
      </c>
      <c r="E104" s="31">
        <v>6300</v>
      </c>
      <c r="F104" s="55" t="s">
        <v>30</v>
      </c>
      <c r="G104" s="32">
        <v>4.6667000000000005</v>
      </c>
      <c r="H104" s="32"/>
      <c r="I104" s="119">
        <f t="shared" si="62"/>
        <v>4.6667000000000005</v>
      </c>
      <c r="J104" s="120">
        <v>16.189600000000006</v>
      </c>
      <c r="K104" s="120">
        <v>3.3641</v>
      </c>
      <c r="L104" s="119">
        <f t="shared" si="63"/>
        <v>19.553700000000006</v>
      </c>
      <c r="M104" s="32">
        <v>25.568800000000003</v>
      </c>
      <c r="N104" s="32">
        <v>3.9385000000000003</v>
      </c>
      <c r="O104" s="119">
        <f t="shared" si="64"/>
        <v>29.507300000000004</v>
      </c>
      <c r="P104" s="120">
        <v>98.45390000000003</v>
      </c>
      <c r="Q104" s="120">
        <v>9</v>
      </c>
      <c r="R104" s="119">
        <f t="shared" si="65"/>
        <v>107.45390000000003</v>
      </c>
      <c r="S104" s="120">
        <f t="shared" si="74"/>
        <v>144.87900000000005</v>
      </c>
      <c r="T104" s="120">
        <f t="shared" si="75"/>
        <v>16.302599999999998</v>
      </c>
      <c r="U104" s="119">
        <f t="shared" si="76"/>
        <v>161.18160000000006</v>
      </c>
      <c r="V104" s="34">
        <f t="shared" si="69"/>
        <v>0</v>
      </c>
      <c r="W104" s="34">
        <f t="shared" si="70"/>
        <v>0.17204416555434515</v>
      </c>
      <c r="X104" s="121">
        <f t="shared" si="71"/>
        <v>0.13347544505935818</v>
      </c>
      <c r="Y104" s="121">
        <f t="shared" si="72"/>
        <v>0.08375684828563688</v>
      </c>
      <c r="Z104" s="122">
        <f t="shared" si="73"/>
        <v>0.10114429934930533</v>
      </c>
    </row>
    <row r="105" spans="1:26" ht="12.75">
      <c r="A105" s="118">
        <v>5</v>
      </c>
      <c r="B105" s="118">
        <v>5.3</v>
      </c>
      <c r="C105" s="113">
        <v>500</v>
      </c>
      <c r="D105" s="118" t="str">
        <f>VLOOKUP(SHIS,[1]!SHISFach,11,FALSE)</f>
        <v>TR04</v>
      </c>
      <c r="E105" s="31">
        <v>6400</v>
      </c>
      <c r="F105" s="55" t="s">
        <v>31</v>
      </c>
      <c r="G105" s="32">
        <v>14.058399999999999</v>
      </c>
      <c r="H105" s="32">
        <v>6</v>
      </c>
      <c r="I105" s="119">
        <f t="shared" si="62"/>
        <v>20.0584</v>
      </c>
      <c r="J105" s="120">
        <v>12.9215</v>
      </c>
      <c r="K105" s="120">
        <v>3.4173</v>
      </c>
      <c r="L105" s="119">
        <f t="shared" si="63"/>
        <v>16.3388</v>
      </c>
      <c r="M105" s="32">
        <v>78.25480000000006</v>
      </c>
      <c r="N105" s="32">
        <v>50.988</v>
      </c>
      <c r="O105" s="119">
        <f t="shared" si="64"/>
        <v>129.24280000000005</v>
      </c>
      <c r="P105" s="120">
        <v>132.17860000000002</v>
      </c>
      <c r="Q105" s="120">
        <v>14.2768</v>
      </c>
      <c r="R105" s="119">
        <f t="shared" si="65"/>
        <v>146.45540000000003</v>
      </c>
      <c r="S105" s="120">
        <f t="shared" si="74"/>
        <v>237.41330000000008</v>
      </c>
      <c r="T105" s="120">
        <f t="shared" si="75"/>
        <v>74.68209999999999</v>
      </c>
      <c r="U105" s="119">
        <f t="shared" si="76"/>
        <v>312.09540000000004</v>
      </c>
      <c r="V105" s="34">
        <f t="shared" si="69"/>
        <v>0.29912655047262</v>
      </c>
      <c r="W105" s="34">
        <f t="shared" si="70"/>
        <v>0.2091524469361275</v>
      </c>
      <c r="X105" s="121">
        <f t="shared" si="71"/>
        <v>0.3945132726929468</v>
      </c>
      <c r="Y105" s="121">
        <f t="shared" si="72"/>
        <v>0.09748223691308068</v>
      </c>
      <c r="Z105" s="122">
        <f t="shared" si="73"/>
        <v>0.23929253683328874</v>
      </c>
    </row>
    <row r="106" spans="1:26" ht="12.75">
      <c r="A106" s="118">
        <v>5</v>
      </c>
      <c r="B106" s="118">
        <v>5.4</v>
      </c>
      <c r="C106" s="113" t="s">
        <v>111</v>
      </c>
      <c r="D106" s="118" t="str">
        <f>VLOOKUP(SHIS,[1]!SHISFach,11,FALSE)</f>
        <v>TR04</v>
      </c>
      <c r="E106" s="31">
        <v>6500</v>
      </c>
      <c r="F106" s="55" t="s">
        <v>32</v>
      </c>
      <c r="G106" s="32"/>
      <c r="H106" s="32"/>
      <c r="I106" s="119">
        <f t="shared" si="62"/>
        <v>0</v>
      </c>
      <c r="J106" s="120"/>
      <c r="K106" s="120"/>
      <c r="L106" s="119">
        <f t="shared" si="63"/>
        <v>0</v>
      </c>
      <c r="M106" s="32"/>
      <c r="N106" s="32"/>
      <c r="O106" s="119">
        <f t="shared" si="64"/>
        <v>0</v>
      </c>
      <c r="P106" s="120"/>
      <c r="Q106" s="120"/>
      <c r="R106" s="119">
        <f t="shared" si="65"/>
        <v>0</v>
      </c>
      <c r="S106" s="120">
        <f t="shared" si="74"/>
        <v>0</v>
      </c>
      <c r="T106" s="120">
        <f t="shared" si="75"/>
        <v>0</v>
      </c>
      <c r="U106" s="119">
        <f t="shared" si="76"/>
        <v>0</v>
      </c>
      <c r="V106" s="34">
        <f t="shared" si="69"/>
        <v>0</v>
      </c>
      <c r="W106" s="34">
        <f t="shared" si="70"/>
        <v>0</v>
      </c>
      <c r="X106" s="121">
        <f t="shared" si="71"/>
        <v>0</v>
      </c>
      <c r="Y106" s="121">
        <f t="shared" si="72"/>
        <v>0</v>
      </c>
      <c r="Z106" s="122">
        <f t="shared" si="73"/>
        <v>0</v>
      </c>
    </row>
    <row r="107" spans="1:26" ht="12.75">
      <c r="A107" s="112">
        <v>5</v>
      </c>
      <c r="B107" s="112">
        <v>5.5</v>
      </c>
      <c r="C107" s="113"/>
      <c r="D107" s="112" t="str">
        <f>VLOOKUP(SHIS,[1]!SHISFach,11,FALSE)</f>
        <v>TR02</v>
      </c>
      <c r="E107" s="54">
        <v>6100</v>
      </c>
      <c r="F107" s="55" t="s">
        <v>112</v>
      </c>
      <c r="G107" s="143"/>
      <c r="H107" s="143"/>
      <c r="I107" s="119">
        <f t="shared" si="62"/>
        <v>0</v>
      </c>
      <c r="J107" s="145">
        <v>1.0670000000000002</v>
      </c>
      <c r="K107" s="145">
        <v>0.0733</v>
      </c>
      <c r="L107" s="119">
        <f t="shared" si="63"/>
        <v>1.1403</v>
      </c>
      <c r="M107" s="143">
        <v>3.027</v>
      </c>
      <c r="N107" s="143"/>
      <c r="O107" s="119">
        <f t="shared" si="64"/>
        <v>3.027</v>
      </c>
      <c r="P107" s="145">
        <v>12.654799999999998</v>
      </c>
      <c r="Q107" s="145">
        <v>1.8</v>
      </c>
      <c r="R107" s="119">
        <f t="shared" si="65"/>
        <v>14.454799999999999</v>
      </c>
      <c r="S107" s="120">
        <f t="shared" si="74"/>
        <v>16.7488</v>
      </c>
      <c r="T107" s="120">
        <f t="shared" si="75"/>
        <v>1.8733</v>
      </c>
      <c r="U107" s="119">
        <f t="shared" si="76"/>
        <v>18.6221</v>
      </c>
      <c r="V107" s="34">
        <f t="shared" si="69"/>
        <v>0</v>
      </c>
      <c r="W107" s="34">
        <f t="shared" si="70"/>
        <v>0.06428132947469964</v>
      </c>
      <c r="X107" s="121">
        <f t="shared" si="71"/>
        <v>0</v>
      </c>
      <c r="Y107" s="121">
        <f t="shared" si="72"/>
        <v>0.1245261089741816</v>
      </c>
      <c r="Z107" s="122">
        <f t="shared" si="73"/>
        <v>0.10059552896826889</v>
      </c>
    </row>
    <row r="108" spans="1:26" ht="12.75">
      <c r="A108" s="129"/>
      <c r="B108" s="129"/>
      <c r="C108" s="130"/>
      <c r="D108" s="129"/>
      <c r="E108" s="131">
        <v>7</v>
      </c>
      <c r="F108" s="132" t="s">
        <v>34</v>
      </c>
      <c r="G108" s="133">
        <f>SUMIF(FB,SHIS,G:G)</f>
        <v>3</v>
      </c>
      <c r="H108" s="133">
        <f>SUMIF(FB,SHIS,H:H)</f>
        <v>1</v>
      </c>
      <c r="I108" s="134">
        <f t="shared" si="62"/>
        <v>4</v>
      </c>
      <c r="J108" s="135">
        <f>SUMIF(FB,SHIS,J:J)</f>
        <v>15.204100000000004</v>
      </c>
      <c r="K108" s="135">
        <f>SUMIF(FB,SHIS,K:K)</f>
        <v>1.3308</v>
      </c>
      <c r="L108" s="134">
        <f t="shared" si="63"/>
        <v>16.534900000000004</v>
      </c>
      <c r="M108" s="133">
        <f>SUMIF(FB,SHIS,M:M)</f>
        <v>16.508699999999997</v>
      </c>
      <c r="N108" s="133">
        <f>SUMIF(FB,SHIS,N:N)</f>
        <v>4.6959</v>
      </c>
      <c r="O108" s="134">
        <f t="shared" si="64"/>
        <v>21.2046</v>
      </c>
      <c r="P108" s="135">
        <f>SUMIF(FB,SHIS,P:P)</f>
        <v>11.183100000000001</v>
      </c>
      <c r="Q108" s="135">
        <f>SUMIF(FB,SHIS,Q:Q)</f>
        <v>0.475</v>
      </c>
      <c r="R108" s="134">
        <f t="shared" si="65"/>
        <v>11.658100000000001</v>
      </c>
      <c r="S108" s="135">
        <f t="shared" si="74"/>
        <v>45.895900000000005</v>
      </c>
      <c r="T108" s="135">
        <f t="shared" si="75"/>
        <v>7.5017</v>
      </c>
      <c r="U108" s="134">
        <f t="shared" si="76"/>
        <v>53.39760000000001</v>
      </c>
      <c r="V108" s="136">
        <f t="shared" si="69"/>
        <v>0.25</v>
      </c>
      <c r="W108" s="136">
        <f t="shared" si="70"/>
        <v>0.08048430894653126</v>
      </c>
      <c r="X108" s="137">
        <f t="shared" si="71"/>
        <v>0.221456665063241</v>
      </c>
      <c r="Y108" s="137">
        <f t="shared" si="72"/>
        <v>0.04074420360092982</v>
      </c>
      <c r="Z108" s="138">
        <f t="shared" si="73"/>
        <v>0.14048758745711415</v>
      </c>
    </row>
    <row r="109" spans="1:26" ht="12.75">
      <c r="A109" s="112">
        <v>7</v>
      </c>
      <c r="B109" s="112">
        <v>7</v>
      </c>
      <c r="C109" s="113">
        <v>99</v>
      </c>
      <c r="D109" s="112" t="str">
        <f>VLOOKUP(SHIS,[1]!SHISFach,11,FALSE)</f>
        <v>TR04</v>
      </c>
      <c r="E109" s="31">
        <v>1000</v>
      </c>
      <c r="F109" s="55" t="s">
        <v>113</v>
      </c>
      <c r="G109" s="32">
        <v>1</v>
      </c>
      <c r="H109" s="32"/>
      <c r="I109" s="119">
        <f t="shared" si="62"/>
        <v>1</v>
      </c>
      <c r="J109" s="120">
        <v>1.3728999999999998</v>
      </c>
      <c r="K109" s="152">
        <v>0.15789999999999998</v>
      </c>
      <c r="L109" s="119">
        <f t="shared" si="63"/>
        <v>1.5307999999999997</v>
      </c>
      <c r="M109" s="32">
        <v>6.135299999999999</v>
      </c>
      <c r="N109" s="32">
        <v>1.1374</v>
      </c>
      <c r="O109" s="119">
        <f t="shared" si="64"/>
        <v>7.272699999999999</v>
      </c>
      <c r="P109" s="120">
        <v>4.205</v>
      </c>
      <c r="Q109" s="120"/>
      <c r="R109" s="119">
        <f t="shared" si="65"/>
        <v>4.205</v>
      </c>
      <c r="S109" s="120">
        <f t="shared" si="74"/>
        <v>12.713199999999999</v>
      </c>
      <c r="T109" s="120">
        <f t="shared" si="75"/>
        <v>1.2953</v>
      </c>
      <c r="U109" s="119">
        <f t="shared" si="76"/>
        <v>14.008499999999998</v>
      </c>
      <c r="V109" s="34">
        <f t="shared" si="69"/>
        <v>0</v>
      </c>
      <c r="W109" s="34">
        <f t="shared" si="70"/>
        <v>0.1031486804285341</v>
      </c>
      <c r="X109" s="121">
        <f t="shared" si="71"/>
        <v>0.1563930864740743</v>
      </c>
      <c r="Y109" s="121">
        <f t="shared" si="72"/>
        <v>0</v>
      </c>
      <c r="Z109" s="122">
        <f t="shared" si="73"/>
        <v>0.09246528893172003</v>
      </c>
    </row>
    <row r="110" spans="1:26" ht="12.75">
      <c r="A110" s="118">
        <v>7</v>
      </c>
      <c r="B110" s="118">
        <v>7</v>
      </c>
      <c r="C110" s="113">
        <v>900</v>
      </c>
      <c r="D110" s="118" t="str">
        <f>VLOOKUP(SHIS,[1]!SHISFach,11,FALSE)</f>
        <v>TR06</v>
      </c>
      <c r="E110" s="31">
        <v>2130</v>
      </c>
      <c r="F110" s="55" t="s">
        <v>114</v>
      </c>
      <c r="G110" s="32">
        <v>1</v>
      </c>
      <c r="H110" s="32">
        <v>1</v>
      </c>
      <c r="I110" s="119">
        <f t="shared" si="62"/>
        <v>2</v>
      </c>
      <c r="J110" s="120">
        <v>12.165200000000004</v>
      </c>
      <c r="K110" s="152">
        <v>0.0764</v>
      </c>
      <c r="L110" s="119">
        <f t="shared" si="63"/>
        <v>12.241600000000004</v>
      </c>
      <c r="M110" s="32">
        <v>1.5833</v>
      </c>
      <c r="N110" s="32">
        <v>1.3751</v>
      </c>
      <c r="O110" s="119">
        <f t="shared" si="64"/>
        <v>2.9584</v>
      </c>
      <c r="P110" s="120">
        <v>2.9643</v>
      </c>
      <c r="Q110" s="120"/>
      <c r="R110" s="119">
        <f t="shared" si="65"/>
        <v>2.9643</v>
      </c>
      <c r="S110" s="120">
        <f t="shared" si="74"/>
        <v>17.712800000000005</v>
      </c>
      <c r="T110" s="120">
        <f t="shared" si="75"/>
        <v>2.4515000000000002</v>
      </c>
      <c r="U110" s="119">
        <f t="shared" si="76"/>
        <v>20.164300000000004</v>
      </c>
      <c r="V110" s="34">
        <f t="shared" si="69"/>
        <v>0.5</v>
      </c>
      <c r="W110" s="34">
        <f t="shared" si="70"/>
        <v>0.006241014246503722</v>
      </c>
      <c r="X110" s="121">
        <f t="shared" si="71"/>
        <v>0.46481206057328284</v>
      </c>
      <c r="Y110" s="121">
        <f t="shared" si="72"/>
        <v>0</v>
      </c>
      <c r="Z110" s="122">
        <f t="shared" si="73"/>
        <v>0.12157625109723619</v>
      </c>
    </row>
    <row r="111" spans="1:26" ht="12.75">
      <c r="A111" s="118">
        <v>7</v>
      </c>
      <c r="B111" s="118">
        <v>7</v>
      </c>
      <c r="C111" s="113" t="s">
        <v>115</v>
      </c>
      <c r="D111" s="118">
        <f>VLOOKUP(SHIS,[1]!SHISFach,11,FALSE)</f>
        <v>0</v>
      </c>
      <c r="E111" s="31">
        <v>9000</v>
      </c>
      <c r="F111" s="55" t="s">
        <v>122</v>
      </c>
      <c r="G111" s="32"/>
      <c r="H111" s="32"/>
      <c r="I111" s="119">
        <f t="shared" si="62"/>
        <v>0</v>
      </c>
      <c r="J111" s="120"/>
      <c r="K111" s="120"/>
      <c r="L111" s="119">
        <f t="shared" si="63"/>
        <v>0</v>
      </c>
      <c r="M111" s="32"/>
      <c r="N111" s="32"/>
      <c r="O111" s="119">
        <f t="shared" si="64"/>
        <v>0</v>
      </c>
      <c r="P111" s="120"/>
      <c r="Q111" s="120"/>
      <c r="R111" s="119">
        <f t="shared" si="65"/>
        <v>0</v>
      </c>
      <c r="S111" s="120">
        <f t="shared" si="74"/>
        <v>0</v>
      </c>
      <c r="T111" s="120">
        <f t="shared" si="75"/>
        <v>0</v>
      </c>
      <c r="U111" s="119">
        <f t="shared" si="76"/>
        <v>0</v>
      </c>
      <c r="V111" s="34">
        <f t="shared" si="69"/>
        <v>0</v>
      </c>
      <c r="W111" s="34">
        <f t="shared" si="70"/>
        <v>0</v>
      </c>
      <c r="X111" s="121">
        <f t="shared" si="71"/>
        <v>0</v>
      </c>
      <c r="Y111" s="121">
        <f t="shared" si="72"/>
        <v>0</v>
      </c>
      <c r="Z111" s="122">
        <f t="shared" si="73"/>
        <v>0</v>
      </c>
    </row>
    <row r="112" spans="1:26" ht="12.75">
      <c r="A112" s="141">
        <v>7</v>
      </c>
      <c r="B112" s="141">
        <v>7</v>
      </c>
      <c r="C112" s="124"/>
      <c r="D112" s="141">
        <f>VLOOKUP(SHIS,[1]!SHISFach,11,FALSE)</f>
        <v>0</v>
      </c>
      <c r="E112" s="124">
        <v>9000</v>
      </c>
      <c r="F112" s="49" t="s">
        <v>116</v>
      </c>
      <c r="G112" s="38">
        <v>1</v>
      </c>
      <c r="H112" s="38"/>
      <c r="I112" s="125">
        <f t="shared" si="62"/>
        <v>1</v>
      </c>
      <c r="J112" s="126">
        <v>1.6660000000000006</v>
      </c>
      <c r="K112" s="126">
        <v>1.0965</v>
      </c>
      <c r="L112" s="125">
        <f t="shared" si="63"/>
        <v>2.7625000000000006</v>
      </c>
      <c r="M112" s="38">
        <v>8.790099999999999</v>
      </c>
      <c r="N112" s="38">
        <v>2.1834</v>
      </c>
      <c r="O112" s="125">
        <f t="shared" si="64"/>
        <v>10.973499999999998</v>
      </c>
      <c r="P112" s="126">
        <v>4.013800000000002</v>
      </c>
      <c r="Q112" s="126">
        <v>0.475</v>
      </c>
      <c r="R112" s="125">
        <f t="shared" si="65"/>
        <v>4.488800000000001</v>
      </c>
      <c r="S112" s="126">
        <f t="shared" si="74"/>
        <v>15.4699</v>
      </c>
      <c r="T112" s="126">
        <f t="shared" si="75"/>
        <v>3.7548999999999997</v>
      </c>
      <c r="U112" s="125">
        <f t="shared" si="76"/>
        <v>19.224800000000002</v>
      </c>
      <c r="V112" s="40">
        <f t="shared" si="69"/>
        <v>0</v>
      </c>
      <c r="W112" s="40">
        <f t="shared" si="70"/>
        <v>0.3969230769230768</v>
      </c>
      <c r="X112" s="127">
        <f t="shared" si="71"/>
        <v>0.19897024650293893</v>
      </c>
      <c r="Y112" s="127">
        <f t="shared" si="72"/>
        <v>0.10581892710746744</v>
      </c>
      <c r="Z112" s="128">
        <f t="shared" si="73"/>
        <v>0.19531542590820186</v>
      </c>
    </row>
    <row r="113" spans="1:26" ht="12.75">
      <c r="A113" s="129"/>
      <c r="B113" s="129"/>
      <c r="C113" s="130"/>
      <c r="D113" s="129"/>
      <c r="E113" s="131">
        <v>8</v>
      </c>
      <c r="F113" s="132" t="s">
        <v>117</v>
      </c>
      <c r="G113" s="133">
        <f>SUMIF(FBG,SHIS,G:G)</f>
        <v>3.6667</v>
      </c>
      <c r="H113" s="133">
        <f>SUMIF(FBG,SHIS,H:H)</f>
        <v>0</v>
      </c>
      <c r="I113" s="134">
        <f t="shared" si="62"/>
        <v>3.6667</v>
      </c>
      <c r="J113" s="135">
        <f>SUMIF(FBG,SHIS,J:J)</f>
        <v>11.887199999999991</v>
      </c>
      <c r="K113" s="135">
        <f>SUMIF(FBG,SHIS,K:K)</f>
        <v>0.8398000000000001</v>
      </c>
      <c r="L113" s="134">
        <f t="shared" si="63"/>
        <v>12.726999999999991</v>
      </c>
      <c r="M113" s="133">
        <f>SUMIF(FBG,SHIS,M:M)</f>
        <v>29.252800000000008</v>
      </c>
      <c r="N113" s="133">
        <f>SUMIF(FBG,SHIS,N:N)</f>
        <v>6.9544999999999995</v>
      </c>
      <c r="O113" s="134">
        <f t="shared" si="64"/>
        <v>36.207300000000004</v>
      </c>
      <c r="P113" s="135">
        <f>SUMIF(FBG,SHIS,P:P)</f>
        <v>178.82279999999997</v>
      </c>
      <c r="Q113" s="135">
        <f>SUMIF(FBG,SHIS,Q:Q)</f>
        <v>47.1814</v>
      </c>
      <c r="R113" s="134">
        <f>SUM(P113:Q113)</f>
        <v>226.00419999999997</v>
      </c>
      <c r="S113" s="135">
        <f t="shared" si="74"/>
        <v>223.62949999999998</v>
      </c>
      <c r="T113" s="135">
        <f t="shared" si="75"/>
        <v>54.975699999999996</v>
      </c>
      <c r="U113" s="134">
        <f t="shared" si="76"/>
        <v>278.60519999999997</v>
      </c>
      <c r="V113" s="136">
        <f t="shared" si="69"/>
        <v>0</v>
      </c>
      <c r="W113" s="136">
        <f t="shared" si="70"/>
        <v>0.06598569969356491</v>
      </c>
      <c r="X113" s="137">
        <f t="shared" si="71"/>
        <v>0.1920745264076581</v>
      </c>
      <c r="Y113" s="137">
        <f t="shared" si="72"/>
        <v>0.20876337696379096</v>
      </c>
      <c r="Z113" s="138">
        <f t="shared" si="73"/>
        <v>0.19732474483606194</v>
      </c>
    </row>
    <row r="114" spans="1:26" ht="12.75">
      <c r="A114" s="118">
        <v>8</v>
      </c>
      <c r="B114" s="118">
        <v>8.2</v>
      </c>
      <c r="C114" s="118"/>
      <c r="D114" s="118">
        <f>VLOOKUP(SHIS,[1]!SHISFach,11,FALSE)</f>
        <v>0</v>
      </c>
      <c r="E114" s="31">
        <v>650</v>
      </c>
      <c r="F114" s="55" t="s">
        <v>37</v>
      </c>
      <c r="G114" s="32"/>
      <c r="H114" s="32"/>
      <c r="I114" s="119">
        <f t="shared" si="62"/>
        <v>0</v>
      </c>
      <c r="J114" s="120"/>
      <c r="K114" s="120"/>
      <c r="L114" s="119">
        <f t="shared" si="63"/>
        <v>0</v>
      </c>
      <c r="M114" s="155">
        <v>0.3203</v>
      </c>
      <c r="N114" s="32"/>
      <c r="O114" s="119">
        <f t="shared" si="64"/>
        <v>0.3203</v>
      </c>
      <c r="P114" s="120">
        <v>11.275100000000002</v>
      </c>
      <c r="Q114" s="120">
        <v>0.9868000000000001</v>
      </c>
      <c r="R114" s="119">
        <f>SUM(P114:Q114)</f>
        <v>12.261900000000002</v>
      </c>
      <c r="S114" s="120">
        <f t="shared" si="74"/>
        <v>11.595400000000001</v>
      </c>
      <c r="T114" s="120">
        <f t="shared" si="75"/>
        <v>0.9868000000000001</v>
      </c>
      <c r="U114" s="119">
        <f t="shared" si="76"/>
        <v>12.582200000000002</v>
      </c>
      <c r="V114" s="34">
        <f t="shared" si="69"/>
        <v>0</v>
      </c>
      <c r="W114" s="34">
        <f t="shared" si="70"/>
        <v>0</v>
      </c>
      <c r="X114" s="121">
        <f t="shared" si="71"/>
        <v>0</v>
      </c>
      <c r="Y114" s="121">
        <f t="shared" si="72"/>
        <v>0.08047692445705804</v>
      </c>
      <c r="Z114" s="122">
        <f t="shared" si="73"/>
        <v>0.07842825578992545</v>
      </c>
    </row>
    <row r="115" spans="1:26" ht="12.75">
      <c r="A115" s="118">
        <v>8</v>
      </c>
      <c r="B115" s="118">
        <v>8.3</v>
      </c>
      <c r="C115" s="118"/>
      <c r="D115" s="118">
        <f>VLOOKUP(SHIS,[1]!SHISFach,11,FALSE)</f>
        <v>0</v>
      </c>
      <c r="E115" s="31">
        <v>660</v>
      </c>
      <c r="F115" s="55" t="s">
        <v>38</v>
      </c>
      <c r="G115" s="32"/>
      <c r="H115" s="32"/>
      <c r="I115" s="119">
        <f t="shared" si="62"/>
        <v>0</v>
      </c>
      <c r="J115" s="152">
        <v>0.06820000000000001</v>
      </c>
      <c r="K115" s="152">
        <v>0.0127</v>
      </c>
      <c r="L115" s="119">
        <f t="shared" si="63"/>
        <v>0.08090000000000001</v>
      </c>
      <c r="M115" s="32"/>
      <c r="N115" s="32"/>
      <c r="O115" s="119">
        <f t="shared" si="64"/>
        <v>0</v>
      </c>
      <c r="P115" s="120">
        <v>59.22800000000002</v>
      </c>
      <c r="Q115" s="120">
        <v>40.6382</v>
      </c>
      <c r="R115" s="119">
        <f>SUM(P115:Q115)</f>
        <v>99.86620000000002</v>
      </c>
      <c r="S115" s="120">
        <f t="shared" si="74"/>
        <v>59.29620000000002</v>
      </c>
      <c r="T115" s="120">
        <f t="shared" si="75"/>
        <v>40.6509</v>
      </c>
      <c r="U115" s="119">
        <f t="shared" si="76"/>
        <v>99.94710000000002</v>
      </c>
      <c r="V115" s="34">
        <f t="shared" si="69"/>
        <v>0</v>
      </c>
      <c r="W115" s="34">
        <f t="shared" si="70"/>
        <v>0.15698393077873915</v>
      </c>
      <c r="X115" s="121">
        <f t="shared" si="71"/>
        <v>0</v>
      </c>
      <c r="Y115" s="121">
        <f t="shared" si="72"/>
        <v>0.40692646761366696</v>
      </c>
      <c r="Z115" s="122">
        <f t="shared" si="73"/>
        <v>0.40672415707909476</v>
      </c>
    </row>
    <row r="116" spans="1:26" ht="12.75">
      <c r="A116" s="118">
        <v>8</v>
      </c>
      <c r="B116" s="118">
        <v>8.4</v>
      </c>
      <c r="C116" s="118"/>
      <c r="D116" s="118">
        <f>VLOOKUP(SHIS,[1]!SHISFach,11,FALSE)</f>
        <v>0</v>
      </c>
      <c r="E116" s="31">
        <v>750</v>
      </c>
      <c r="F116" s="55" t="s">
        <v>39</v>
      </c>
      <c r="G116" s="32"/>
      <c r="H116" s="32"/>
      <c r="I116" s="119">
        <f t="shared" si="62"/>
        <v>0</v>
      </c>
      <c r="J116" s="120">
        <v>10.404399999999992</v>
      </c>
      <c r="K116" s="120">
        <v>0.7021000000000001</v>
      </c>
      <c r="L116" s="119">
        <f t="shared" si="63"/>
        <v>11.106499999999992</v>
      </c>
      <c r="M116" s="32">
        <v>1.1583</v>
      </c>
      <c r="N116" s="32">
        <v>0.6416999999999999</v>
      </c>
      <c r="O116" s="119">
        <f t="shared" si="64"/>
        <v>1.8</v>
      </c>
      <c r="P116" s="120">
        <v>9.489299999999991</v>
      </c>
      <c r="Q116" s="120">
        <v>0.5898</v>
      </c>
      <c r="R116" s="119">
        <f>SUM(P116:Q116)</f>
        <v>10.079099999999992</v>
      </c>
      <c r="S116" s="120">
        <f t="shared" si="74"/>
        <v>21.051999999999985</v>
      </c>
      <c r="T116" s="120">
        <f t="shared" si="75"/>
        <v>1.9335999999999998</v>
      </c>
      <c r="U116" s="119">
        <f t="shared" si="76"/>
        <v>22.985599999999984</v>
      </c>
      <c r="V116" s="34">
        <f t="shared" si="69"/>
        <v>0</v>
      </c>
      <c r="W116" s="34">
        <f t="shared" si="70"/>
        <v>0.06321523432224378</v>
      </c>
      <c r="X116" s="121">
        <f t="shared" si="71"/>
        <v>0.3565</v>
      </c>
      <c r="Y116" s="121">
        <f t="shared" si="72"/>
        <v>0.058517129505610666</v>
      </c>
      <c r="Z116" s="122">
        <f t="shared" si="73"/>
        <v>0.08412223305025761</v>
      </c>
    </row>
    <row r="117" spans="1:26" ht="12.75">
      <c r="A117" s="118">
        <v>8</v>
      </c>
      <c r="B117" s="118">
        <v>8.1</v>
      </c>
      <c r="C117" s="118"/>
      <c r="D117" s="118">
        <f>VLOOKUP(SHIS,[1]!SHISFach,11,FALSE)</f>
        <v>0</v>
      </c>
      <c r="E117" s="31">
        <v>850</v>
      </c>
      <c r="F117" s="55" t="s">
        <v>36</v>
      </c>
      <c r="G117" s="32">
        <v>3.6667</v>
      </c>
      <c r="H117" s="32"/>
      <c r="I117" s="119">
        <f t="shared" si="62"/>
        <v>3.6667</v>
      </c>
      <c r="J117" s="120">
        <v>1.4145999999999999</v>
      </c>
      <c r="K117" s="152">
        <v>0.125</v>
      </c>
      <c r="L117" s="119">
        <f t="shared" si="63"/>
        <v>1.5395999999999999</v>
      </c>
      <c r="M117" s="32">
        <v>27.774200000000008</v>
      </c>
      <c r="N117" s="32">
        <v>6.312799999999999</v>
      </c>
      <c r="O117" s="119">
        <f t="shared" si="64"/>
        <v>34.087</v>
      </c>
      <c r="P117" s="120">
        <v>98.83039999999997</v>
      </c>
      <c r="Q117" s="120">
        <v>4.9666</v>
      </c>
      <c r="R117" s="119">
        <f>SUM(P117:Q117)</f>
        <v>103.79699999999997</v>
      </c>
      <c r="S117" s="120">
        <f t="shared" si="74"/>
        <v>131.68589999999998</v>
      </c>
      <c r="T117" s="120">
        <f t="shared" si="75"/>
        <v>11.404399999999999</v>
      </c>
      <c r="U117" s="119">
        <f t="shared" si="76"/>
        <v>143.09029999999996</v>
      </c>
      <c r="V117" s="34">
        <f t="shared" si="69"/>
        <v>0</v>
      </c>
      <c r="W117" s="34">
        <f t="shared" si="70"/>
        <v>0.0811899194595999</v>
      </c>
      <c r="X117" s="121">
        <f t="shared" si="71"/>
        <v>0.1851967025552263</v>
      </c>
      <c r="Y117" s="121">
        <f t="shared" si="72"/>
        <v>0.047849167124290694</v>
      </c>
      <c r="Z117" s="122">
        <f t="shared" si="73"/>
        <v>0.0797007204541468</v>
      </c>
    </row>
  </sheetData>
  <sheetProtection/>
  <mergeCells count="6">
    <mergeCell ref="V1:Z1"/>
    <mergeCell ref="G1:I1"/>
    <mergeCell ref="J1:L1"/>
    <mergeCell ref="M1:O1"/>
    <mergeCell ref="P1:R1"/>
    <mergeCell ref="S1:U1"/>
  </mergeCells>
  <printOptions/>
  <pageMargins left="0.41" right="0.42" top="0.5" bottom="0.6" header="0.39" footer="0.4"/>
  <pageSetup fitToHeight="0" fitToWidth="1" horizontalDpi="600" verticalDpi="600" orientation="landscape" paperSize="9" scale="66" r:id="rId2"/>
  <headerFooter alignWithMargins="0">
    <oddFooter>&amp;LUniversität Bern, Controllerdienst, &amp;D&amp;C&amp;F\&amp;A&amp;RSeite &amp;P von &amp;N</oddFooter>
  </headerFooter>
  <rowBreaks count="2" manualBreakCount="2">
    <brk id="44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Tschantré Gerhard</dc:creator>
  <cp:keywords/>
  <dc:description/>
  <cp:lastModifiedBy>tschantre</cp:lastModifiedBy>
  <dcterms:created xsi:type="dcterms:W3CDTF">2006-10-04T10:05:45Z</dcterms:created>
  <dcterms:modified xsi:type="dcterms:W3CDTF">2010-05-25T15:00:15Z</dcterms:modified>
  <cp:category/>
  <cp:version/>
  <cp:contentType/>
  <cp:contentStatus/>
</cp:coreProperties>
</file>